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askinner_unmc_edu/Documents/QI Residency Program - Data Modules/2021/Submitted materials/"/>
    </mc:Choice>
  </mc:AlternateContent>
  <xr:revisionPtr revIDLastSave="0" documentId="8_{A26807D5-160E-42DE-B35E-33BA495A8811}" xr6:coauthVersionLast="47" xr6:coauthVersionMax="47" xr10:uidLastSave="{00000000-0000-0000-0000-000000000000}"/>
  <bookViews>
    <workbookView xWindow="-120" yWindow="-120" windowWidth="29040" windowHeight="15840" tabRatio="751" activeTab="1" xr2:uid="{00000000-000D-0000-FFFF-FFFF00000000}"/>
  </bookViews>
  <sheets>
    <sheet name="Worksheet" sheetId="10" r:id="rId1"/>
    <sheet name="Antibiogram 2" sheetId="36" r:id="rId2"/>
    <sheet name="Aerococcus urinae" sheetId="28" r:id="rId3"/>
    <sheet name="Acinetobacter baumannii" sheetId="31" r:id="rId4"/>
    <sheet name="Citrobacter freundii" sheetId="13" r:id="rId5"/>
    <sheet name="Citrobacter koseri" sheetId="22" r:id="rId6"/>
    <sheet name="Enterobacter aerogenes" sheetId="32" r:id="rId7"/>
    <sheet name="Enterobacter cloacae" sheetId="19" r:id="rId8"/>
    <sheet name="Enterococcus Species" sheetId="2" r:id="rId9"/>
    <sheet name="Esch coli" sheetId="3" r:id="rId10"/>
    <sheet name="Klebs oxytoca" sheetId="5" r:id="rId11"/>
    <sheet name="Klebs pneumoniae" sheetId="6" r:id="rId12"/>
    <sheet name="Morganella morganii" sheetId="14" r:id="rId13"/>
    <sheet name="MRSA" sheetId="7" r:id="rId14"/>
    <sheet name="Proteus mirabilis" sheetId="8" r:id="rId15"/>
    <sheet name="Pseudomonas aeruginosa" sheetId="17" r:id="rId16"/>
    <sheet name="Serratia marcescens" sheetId="33" r:id="rId17"/>
    <sheet name="Staph aureus" sheetId="16" r:id="rId18"/>
    <sheet name="Staph Species coag-neg" sheetId="35" r:id="rId19"/>
    <sheet name="Strep Group B" sheetId="9" r:id="rId20"/>
    <sheet name="Sheet23" sheetId="3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" l="1"/>
  <c r="G28" i="33" l="1"/>
  <c r="E28" i="33"/>
  <c r="F28" i="33" s="1"/>
  <c r="C28" i="33"/>
  <c r="D28" i="33" s="1"/>
  <c r="A28" i="33"/>
  <c r="G28" i="8"/>
  <c r="E28" i="8"/>
  <c r="F28" i="8" s="1"/>
  <c r="C28" i="8"/>
  <c r="D28" i="8" s="1"/>
  <c r="A28" i="8"/>
  <c r="B28" i="8" s="1"/>
  <c r="M23" i="36" s="1"/>
  <c r="B28" i="33" l="1"/>
  <c r="O23" i="36" s="1"/>
  <c r="G32" i="13"/>
  <c r="E32" i="13"/>
  <c r="F32" i="13" s="1"/>
  <c r="C32" i="13"/>
  <c r="D32" i="13" s="1"/>
  <c r="A32" i="13"/>
  <c r="B32" i="13" s="1"/>
  <c r="E23" i="36" s="1"/>
  <c r="G30" i="13"/>
  <c r="E30" i="13"/>
  <c r="C30" i="13"/>
  <c r="A30" i="13"/>
  <c r="G28" i="13"/>
  <c r="E28" i="13"/>
  <c r="C28" i="13"/>
  <c r="D28" i="13" s="1"/>
  <c r="A28" i="13"/>
  <c r="B28" i="13" s="1"/>
  <c r="E17" i="36" s="1"/>
  <c r="G26" i="13"/>
  <c r="E26" i="13"/>
  <c r="F26" i="13" s="1"/>
  <c r="C26" i="13"/>
  <c r="D26" i="13" s="1"/>
  <c r="A26" i="13"/>
  <c r="B26" i="13" s="1"/>
  <c r="E14" i="36" s="1"/>
  <c r="G24" i="13"/>
  <c r="E24" i="13"/>
  <c r="F24" i="13" s="1"/>
  <c r="C24" i="13"/>
  <c r="D24" i="13" s="1"/>
  <c r="A24" i="13"/>
  <c r="B24" i="13" s="1"/>
  <c r="E13" i="36" s="1"/>
  <c r="G22" i="13"/>
  <c r="E22" i="13"/>
  <c r="F22" i="13" s="1"/>
  <c r="C22" i="13"/>
  <c r="A22" i="13"/>
  <c r="G20" i="13"/>
  <c r="E20" i="13"/>
  <c r="F20" i="13" s="1"/>
  <c r="C20" i="13"/>
  <c r="D20" i="13" s="1"/>
  <c r="A20" i="13"/>
  <c r="G18" i="13"/>
  <c r="E18" i="13"/>
  <c r="C18" i="13"/>
  <c r="A18" i="13"/>
  <c r="G16" i="13"/>
  <c r="B16" i="13" s="1"/>
  <c r="E5" i="36" s="1"/>
  <c r="E16" i="13"/>
  <c r="F16" i="13" s="1"/>
  <c r="C16" i="13"/>
  <c r="A16" i="13"/>
  <c r="G28" i="22"/>
  <c r="E28" i="22"/>
  <c r="F28" i="22" s="1"/>
  <c r="C28" i="22"/>
  <c r="D28" i="22" s="1"/>
  <c r="A28" i="22"/>
  <c r="B28" i="22" s="1"/>
  <c r="F23" i="36" s="1"/>
  <c r="G26" i="22"/>
  <c r="E26" i="22"/>
  <c r="F26" i="22" s="1"/>
  <c r="C26" i="22"/>
  <c r="D26" i="22" s="1"/>
  <c r="A26" i="22"/>
  <c r="G24" i="22"/>
  <c r="E24" i="22"/>
  <c r="C24" i="22"/>
  <c r="A24" i="22"/>
  <c r="G22" i="22"/>
  <c r="B22" i="22" s="1"/>
  <c r="F14" i="36" s="1"/>
  <c r="E22" i="22"/>
  <c r="F22" i="22" s="1"/>
  <c r="C22" i="22"/>
  <c r="A22" i="22"/>
  <c r="G20" i="22"/>
  <c r="E20" i="22"/>
  <c r="C20" i="22"/>
  <c r="A20" i="22"/>
  <c r="G18" i="22"/>
  <c r="D18" i="22" s="1"/>
  <c r="E18" i="22"/>
  <c r="C18" i="22"/>
  <c r="A18" i="22"/>
  <c r="B18" i="22" s="1"/>
  <c r="F6" i="36" s="1"/>
  <c r="G16" i="22"/>
  <c r="E16" i="22"/>
  <c r="C16" i="22"/>
  <c r="A16" i="22"/>
  <c r="G32" i="32"/>
  <c r="F32" i="32" s="1"/>
  <c r="E32" i="32"/>
  <c r="C32" i="32"/>
  <c r="B32" i="32"/>
  <c r="G23" i="36" s="1"/>
  <c r="A32" i="32"/>
  <c r="G30" i="32"/>
  <c r="E30" i="32"/>
  <c r="F30" i="32" s="1"/>
  <c r="C30" i="32"/>
  <c r="D30" i="32" s="1"/>
  <c r="A30" i="32"/>
  <c r="G28" i="32"/>
  <c r="E28" i="32"/>
  <c r="F28" i="32" s="1"/>
  <c r="D28" i="32"/>
  <c r="C28" i="32"/>
  <c r="A28" i="32"/>
  <c r="B28" i="32" s="1"/>
  <c r="G17" i="36" s="1"/>
  <c r="G26" i="32"/>
  <c r="E26" i="32"/>
  <c r="F26" i="32" s="1"/>
  <c r="C26" i="32"/>
  <c r="A26" i="32"/>
  <c r="G24" i="32"/>
  <c r="F24" i="32"/>
  <c r="E24" i="32"/>
  <c r="C24" i="32"/>
  <c r="A24" i="32"/>
  <c r="B24" i="32" s="1"/>
  <c r="G13" i="36" s="1"/>
  <c r="G22" i="32"/>
  <c r="E22" i="32"/>
  <c r="C22" i="32"/>
  <c r="D22" i="32" s="1"/>
  <c r="A22" i="32"/>
  <c r="G20" i="32"/>
  <c r="E20" i="32"/>
  <c r="F20" i="32" s="1"/>
  <c r="C20" i="32"/>
  <c r="D20" i="32" s="1"/>
  <c r="A20" i="32"/>
  <c r="G18" i="32"/>
  <c r="E18" i="32"/>
  <c r="F18" i="32" s="1"/>
  <c r="C18" i="32"/>
  <c r="D18" i="32" s="1"/>
  <c r="A18" i="32"/>
  <c r="B18" i="32" s="1"/>
  <c r="G6" i="36" s="1"/>
  <c r="G16" i="32"/>
  <c r="E16" i="32"/>
  <c r="F16" i="32" s="1"/>
  <c r="C16" i="32"/>
  <c r="A16" i="32"/>
  <c r="B16" i="32" s="1"/>
  <c r="G5" i="36" s="1"/>
  <c r="G32" i="19"/>
  <c r="D32" i="19" s="1"/>
  <c r="E32" i="19"/>
  <c r="C32" i="19"/>
  <c r="A32" i="19"/>
  <c r="G30" i="19"/>
  <c r="E30" i="19"/>
  <c r="C30" i="19"/>
  <c r="D30" i="19" s="1"/>
  <c r="A30" i="19"/>
  <c r="B30" i="19" s="1"/>
  <c r="H19" i="36" s="1"/>
  <c r="G28" i="19"/>
  <c r="F28" i="19"/>
  <c r="E28" i="19"/>
  <c r="C28" i="19"/>
  <c r="D28" i="19" s="1"/>
  <c r="A28" i="19"/>
  <c r="B28" i="19" s="1"/>
  <c r="H17" i="36" s="1"/>
  <c r="G26" i="19"/>
  <c r="E26" i="19"/>
  <c r="F26" i="19" s="1"/>
  <c r="C26" i="19"/>
  <c r="A26" i="19"/>
  <c r="G24" i="19"/>
  <c r="E24" i="19"/>
  <c r="F24" i="19" s="1"/>
  <c r="C24" i="19"/>
  <c r="D24" i="19" s="1"/>
  <c r="A24" i="19"/>
  <c r="B24" i="19" s="1"/>
  <c r="H13" i="36" s="1"/>
  <c r="G22" i="19"/>
  <c r="E22" i="19"/>
  <c r="C22" i="19"/>
  <c r="A22" i="19"/>
  <c r="G20" i="19"/>
  <c r="E20" i="19"/>
  <c r="F20" i="19" s="1"/>
  <c r="C20" i="19"/>
  <c r="B20" i="19"/>
  <c r="H8" i="36" s="1"/>
  <c r="A20" i="19"/>
  <c r="G18" i="19"/>
  <c r="E18" i="19"/>
  <c r="C18" i="19"/>
  <c r="D18" i="19" s="1"/>
  <c r="A18" i="19"/>
  <c r="G16" i="19"/>
  <c r="E16" i="19"/>
  <c r="F16" i="19" s="1"/>
  <c r="D16" i="19"/>
  <c r="C16" i="19"/>
  <c r="A16" i="19"/>
  <c r="B16" i="19" s="1"/>
  <c r="H5" i="36" s="1"/>
  <c r="G24" i="2"/>
  <c r="E24" i="2"/>
  <c r="F24" i="2" s="1"/>
  <c r="C24" i="2"/>
  <c r="D24" i="2" s="1"/>
  <c r="A24" i="2"/>
  <c r="B24" i="2" s="1"/>
  <c r="Q24" i="36" s="1"/>
  <c r="G22" i="2"/>
  <c r="E22" i="2"/>
  <c r="C22" i="2"/>
  <c r="A22" i="2"/>
  <c r="G20" i="2"/>
  <c r="E20" i="2"/>
  <c r="F20" i="2" s="1"/>
  <c r="C20" i="2"/>
  <c r="A20" i="2"/>
  <c r="B20" i="2" s="1"/>
  <c r="Q18" i="36" s="1"/>
  <c r="G18" i="2"/>
  <c r="E18" i="2"/>
  <c r="F18" i="2" s="1"/>
  <c r="C18" i="2"/>
  <c r="D18" i="2" s="1"/>
  <c r="A18" i="2"/>
  <c r="B18" i="2" s="1"/>
  <c r="Q17" i="36" s="1"/>
  <c r="G16" i="2"/>
  <c r="E16" i="2"/>
  <c r="F16" i="2" s="1"/>
  <c r="C16" i="2"/>
  <c r="A16" i="2"/>
  <c r="G38" i="3"/>
  <c r="E38" i="3"/>
  <c r="F38" i="3" s="1"/>
  <c r="C38" i="3"/>
  <c r="B38" i="3"/>
  <c r="I23" i="36" s="1"/>
  <c r="A38" i="3"/>
  <c r="G36" i="3"/>
  <c r="E36" i="3"/>
  <c r="F36" i="3" s="1"/>
  <c r="C36" i="3"/>
  <c r="D36" i="3" s="1"/>
  <c r="A36" i="3"/>
  <c r="I22" i="36" s="1"/>
  <c r="G34" i="3"/>
  <c r="E34" i="3"/>
  <c r="F34" i="3" s="1"/>
  <c r="D34" i="3"/>
  <c r="C34" i="3"/>
  <c r="A34" i="3"/>
  <c r="G32" i="3"/>
  <c r="E32" i="3"/>
  <c r="F32" i="3" s="1"/>
  <c r="C32" i="3"/>
  <c r="A32" i="3"/>
  <c r="G30" i="3"/>
  <c r="F30" i="3"/>
  <c r="E30" i="3"/>
  <c r="C30" i="3"/>
  <c r="A30" i="3"/>
  <c r="B30" i="3" s="1"/>
  <c r="I15" i="36" s="1"/>
  <c r="G28" i="3"/>
  <c r="E28" i="3"/>
  <c r="F28" i="3" s="1"/>
  <c r="C28" i="3"/>
  <c r="D28" i="3" s="1"/>
  <c r="A28" i="3"/>
  <c r="B28" i="3" s="1"/>
  <c r="I14" i="36" s="1"/>
  <c r="G26" i="3"/>
  <c r="E26" i="3"/>
  <c r="F26" i="3" s="1"/>
  <c r="C26" i="3"/>
  <c r="D26" i="3" s="1"/>
  <c r="A26" i="3"/>
  <c r="B26" i="3" s="1"/>
  <c r="I13" i="36" s="1"/>
  <c r="G24" i="3"/>
  <c r="E24" i="3"/>
  <c r="F24" i="3" s="1"/>
  <c r="C24" i="3"/>
  <c r="D24" i="3" s="1"/>
  <c r="A24" i="3"/>
  <c r="G22" i="3"/>
  <c r="E22" i="3"/>
  <c r="C22" i="3"/>
  <c r="A22" i="3"/>
  <c r="G20" i="3"/>
  <c r="E20" i="3"/>
  <c r="F20" i="3" s="1"/>
  <c r="C20" i="3"/>
  <c r="D20" i="3" s="1"/>
  <c r="A20" i="3"/>
  <c r="G18" i="3"/>
  <c r="E18" i="3"/>
  <c r="F18" i="3" s="1"/>
  <c r="D18" i="3"/>
  <c r="C18" i="3"/>
  <c r="A18" i="3"/>
  <c r="B18" i="3" s="1"/>
  <c r="I5" i="36" s="1"/>
  <c r="G16" i="3"/>
  <c r="E16" i="3"/>
  <c r="F16" i="3" s="1"/>
  <c r="C16" i="3"/>
  <c r="A16" i="3"/>
  <c r="G30" i="5"/>
  <c r="E30" i="5"/>
  <c r="F30" i="5" s="1"/>
  <c r="C30" i="5"/>
  <c r="A30" i="5"/>
  <c r="B30" i="5" s="1"/>
  <c r="J23" i="36" s="1"/>
  <c r="G28" i="5"/>
  <c r="E28" i="5"/>
  <c r="C28" i="5"/>
  <c r="D28" i="5" s="1"/>
  <c r="A28" i="5"/>
  <c r="B28" i="5" s="1"/>
  <c r="J19" i="36" s="1"/>
  <c r="G26" i="5"/>
  <c r="E26" i="5"/>
  <c r="F26" i="5" s="1"/>
  <c r="C26" i="5"/>
  <c r="D26" i="5" s="1"/>
  <c r="A26" i="5"/>
  <c r="B26" i="5" s="1"/>
  <c r="J17" i="36" s="1"/>
  <c r="G24" i="5"/>
  <c r="F24" i="5" s="1"/>
  <c r="E24" i="5"/>
  <c r="C24" i="5"/>
  <c r="D24" i="5" s="1"/>
  <c r="A24" i="5"/>
  <c r="G22" i="5"/>
  <c r="E22" i="5"/>
  <c r="F22" i="5" s="1"/>
  <c r="C22" i="5"/>
  <c r="B22" i="5"/>
  <c r="J13" i="36" s="1"/>
  <c r="A22" i="5"/>
  <c r="G20" i="5"/>
  <c r="E20" i="5"/>
  <c r="C20" i="5"/>
  <c r="A20" i="5"/>
  <c r="B20" i="5" s="1"/>
  <c r="J8" i="36" s="1"/>
  <c r="G18" i="5"/>
  <c r="E18" i="5"/>
  <c r="F18" i="5" s="1"/>
  <c r="C18" i="5"/>
  <c r="D18" i="5" s="1"/>
  <c r="A18" i="5"/>
  <c r="G16" i="5"/>
  <c r="E16" i="5"/>
  <c r="C16" i="5"/>
  <c r="D16" i="5" s="1"/>
  <c r="A16" i="5"/>
  <c r="G30" i="6"/>
  <c r="E30" i="6"/>
  <c r="F30" i="6" s="1"/>
  <c r="C30" i="6"/>
  <c r="D30" i="6" s="1"/>
  <c r="A30" i="6"/>
  <c r="G28" i="6"/>
  <c r="E28" i="6"/>
  <c r="F28" i="6" s="1"/>
  <c r="C28" i="6"/>
  <c r="D28" i="6" s="1"/>
  <c r="A28" i="6"/>
  <c r="B28" i="6" s="1"/>
  <c r="K19" i="36" s="1"/>
  <c r="G26" i="6"/>
  <c r="E26" i="6"/>
  <c r="C26" i="6"/>
  <c r="A26" i="6"/>
  <c r="G24" i="6"/>
  <c r="E24" i="6"/>
  <c r="C24" i="6"/>
  <c r="D24" i="6" s="1"/>
  <c r="A24" i="6"/>
  <c r="G22" i="6"/>
  <c r="E22" i="6"/>
  <c r="C22" i="6"/>
  <c r="D22" i="6" s="1"/>
  <c r="A22" i="6"/>
  <c r="B22" i="6" s="1"/>
  <c r="K14" i="36" s="1"/>
  <c r="G20" i="6"/>
  <c r="E20" i="6"/>
  <c r="F20" i="6" s="1"/>
  <c r="C20" i="6"/>
  <c r="D20" i="6" s="1"/>
  <c r="A20" i="6"/>
  <c r="B20" i="6" s="1"/>
  <c r="K13" i="36" s="1"/>
  <c r="G18" i="6"/>
  <c r="E18" i="6"/>
  <c r="F18" i="6" s="1"/>
  <c r="C18" i="6"/>
  <c r="A18" i="6"/>
  <c r="G16" i="6"/>
  <c r="E16" i="6"/>
  <c r="F16" i="6" s="1"/>
  <c r="C16" i="6"/>
  <c r="D16" i="6" s="1"/>
  <c r="A16" i="6"/>
  <c r="B16" i="6" s="1"/>
  <c r="K5" i="36" s="1"/>
  <c r="G32" i="14"/>
  <c r="E32" i="14"/>
  <c r="C32" i="14"/>
  <c r="A32" i="14"/>
  <c r="G30" i="14"/>
  <c r="E30" i="14"/>
  <c r="C30" i="14"/>
  <c r="D30" i="14" s="1"/>
  <c r="A30" i="14"/>
  <c r="B30" i="14" s="1"/>
  <c r="L19" i="36" s="1"/>
  <c r="G28" i="14"/>
  <c r="E28" i="14"/>
  <c r="F28" i="14" s="1"/>
  <c r="C28" i="14"/>
  <c r="D28" i="14" s="1"/>
  <c r="A28" i="14"/>
  <c r="B28" i="14" s="1"/>
  <c r="L17" i="36" s="1"/>
  <c r="G26" i="14"/>
  <c r="E26" i="14"/>
  <c r="F26" i="14" s="1"/>
  <c r="C26" i="14"/>
  <c r="D26" i="14" s="1"/>
  <c r="A26" i="14"/>
  <c r="B26" i="14" s="1"/>
  <c r="L14" i="36" s="1"/>
  <c r="G24" i="14"/>
  <c r="E24" i="14"/>
  <c r="F24" i="14" s="1"/>
  <c r="C24" i="14"/>
  <c r="A24" i="14"/>
  <c r="G22" i="14"/>
  <c r="E22" i="14"/>
  <c r="F22" i="14" s="1"/>
  <c r="C22" i="14"/>
  <c r="D22" i="14" s="1"/>
  <c r="A22" i="14"/>
  <c r="G20" i="14"/>
  <c r="E20" i="14"/>
  <c r="C20" i="14"/>
  <c r="A20" i="14"/>
  <c r="G18" i="14"/>
  <c r="B18" i="14" s="1"/>
  <c r="L6" i="36" s="1"/>
  <c r="E18" i="14"/>
  <c r="F18" i="14" s="1"/>
  <c r="C18" i="14"/>
  <c r="A18" i="14"/>
  <c r="G16" i="14"/>
  <c r="E16" i="14"/>
  <c r="F16" i="14" s="1"/>
  <c r="C16" i="14"/>
  <c r="D16" i="14" s="1"/>
  <c r="A16" i="14"/>
  <c r="B16" i="14" s="1"/>
  <c r="L5" i="36" s="1"/>
  <c r="G30" i="7"/>
  <c r="E30" i="7"/>
  <c r="F30" i="7" s="1"/>
  <c r="C30" i="7"/>
  <c r="D30" i="7" s="1"/>
  <c r="A30" i="7"/>
  <c r="B30" i="7" s="1"/>
  <c r="R24" i="36" s="1"/>
  <c r="G28" i="7"/>
  <c r="E28" i="7"/>
  <c r="F28" i="7" s="1"/>
  <c r="C28" i="7"/>
  <c r="D28" i="7" s="1"/>
  <c r="A28" i="7"/>
  <c r="B28" i="7" s="1"/>
  <c r="R23" i="36" s="1"/>
  <c r="G26" i="7"/>
  <c r="E26" i="7"/>
  <c r="F26" i="7" s="1"/>
  <c r="D26" i="7"/>
  <c r="C26" i="7"/>
  <c r="A26" i="7"/>
  <c r="B26" i="7" s="1"/>
  <c r="R21" i="36" s="1"/>
  <c r="G24" i="7"/>
  <c r="E24" i="7"/>
  <c r="C24" i="7"/>
  <c r="A24" i="7"/>
  <c r="G22" i="7"/>
  <c r="E22" i="7"/>
  <c r="F22" i="7" s="1"/>
  <c r="C22" i="7"/>
  <c r="D22" i="7" s="1"/>
  <c r="A22" i="7"/>
  <c r="B22" i="7" s="1"/>
  <c r="R18" i="36" s="1"/>
  <c r="G20" i="7"/>
  <c r="E20" i="7"/>
  <c r="F20" i="7" s="1"/>
  <c r="C20" i="7"/>
  <c r="A20" i="7"/>
  <c r="G18" i="7"/>
  <c r="F18" i="7"/>
  <c r="E18" i="7"/>
  <c r="C18" i="7"/>
  <c r="D18" i="7" s="1"/>
  <c r="B18" i="7"/>
  <c r="R16" i="36" s="1"/>
  <c r="A18" i="7"/>
  <c r="G16" i="7"/>
  <c r="E16" i="7"/>
  <c r="F16" i="7" s="1"/>
  <c r="C16" i="7"/>
  <c r="D16" i="7" s="1"/>
  <c r="A16" i="7"/>
  <c r="A14" i="7"/>
  <c r="G32" i="16"/>
  <c r="F32" i="16"/>
  <c r="E32" i="16"/>
  <c r="C32" i="16"/>
  <c r="A32" i="16"/>
  <c r="B32" i="16" s="1"/>
  <c r="S24" i="36" s="1"/>
  <c r="G30" i="16"/>
  <c r="E30" i="16"/>
  <c r="F30" i="16" s="1"/>
  <c r="C30" i="16"/>
  <c r="D30" i="16" s="1"/>
  <c r="A30" i="16"/>
  <c r="B30" i="16" s="1"/>
  <c r="S23" i="36" s="1"/>
  <c r="G28" i="16"/>
  <c r="E28" i="16"/>
  <c r="F28" i="16" s="1"/>
  <c r="D28" i="16"/>
  <c r="C28" i="16"/>
  <c r="A28" i="16"/>
  <c r="G14" i="28"/>
  <c r="E14" i="28"/>
  <c r="F14" i="28" s="1"/>
  <c r="C14" i="28"/>
  <c r="A14" i="28"/>
  <c r="G11" i="28"/>
  <c r="G22" i="31"/>
  <c r="E22" i="31"/>
  <c r="C22" i="31"/>
  <c r="A22" i="31"/>
  <c r="B22" i="31" s="1"/>
  <c r="D15" i="36" s="1"/>
  <c r="G20" i="31"/>
  <c r="E20" i="31"/>
  <c r="C20" i="31"/>
  <c r="D20" i="31" s="1"/>
  <c r="A20" i="31"/>
  <c r="G18" i="31"/>
  <c r="E18" i="31"/>
  <c r="C18" i="31"/>
  <c r="D18" i="31" s="1"/>
  <c r="A18" i="31"/>
  <c r="B18" i="31" s="1"/>
  <c r="D13" i="36" s="1"/>
  <c r="G16" i="31"/>
  <c r="E16" i="31"/>
  <c r="F16" i="31" s="1"/>
  <c r="C16" i="31"/>
  <c r="A16" i="31"/>
  <c r="B16" i="31" s="1"/>
  <c r="D9" i="36" s="1"/>
  <c r="G14" i="31"/>
  <c r="E14" i="31"/>
  <c r="F14" i="31" s="1"/>
  <c r="C14" i="31"/>
  <c r="D14" i="31" s="1"/>
  <c r="A14" i="31"/>
  <c r="B14" i="31" s="1"/>
  <c r="D7" i="36" s="1"/>
  <c r="G11" i="31"/>
  <c r="G14" i="13"/>
  <c r="E14" i="13"/>
  <c r="C14" i="13"/>
  <c r="A14" i="13"/>
  <c r="G11" i="13"/>
  <c r="G14" i="22"/>
  <c r="E14" i="22"/>
  <c r="C14" i="22"/>
  <c r="A14" i="22"/>
  <c r="G11" i="22"/>
  <c r="G14" i="32"/>
  <c r="E14" i="32"/>
  <c r="C14" i="32"/>
  <c r="A14" i="32"/>
  <c r="G11" i="32"/>
  <c r="G14" i="19"/>
  <c r="E14" i="19"/>
  <c r="C14" i="19"/>
  <c r="A14" i="19"/>
  <c r="G11" i="19"/>
  <c r="G14" i="2"/>
  <c r="E14" i="2"/>
  <c r="F14" i="2" s="1"/>
  <c r="C14" i="2"/>
  <c r="A14" i="2"/>
  <c r="G11" i="2"/>
  <c r="G14" i="3"/>
  <c r="E14" i="3"/>
  <c r="C14" i="3"/>
  <c r="A14" i="3"/>
  <c r="G14" i="5"/>
  <c r="E14" i="5"/>
  <c r="C14" i="5"/>
  <c r="A14" i="5"/>
  <c r="G11" i="5"/>
  <c r="G14" i="6"/>
  <c r="E14" i="6"/>
  <c r="C14" i="6"/>
  <c r="A14" i="6"/>
  <c r="G11" i="6"/>
  <c r="G14" i="14"/>
  <c r="E14" i="14"/>
  <c r="C14" i="14"/>
  <c r="A14" i="14"/>
  <c r="G11" i="14"/>
  <c r="G14" i="7"/>
  <c r="E14" i="7"/>
  <c r="C14" i="7"/>
  <c r="G11" i="7"/>
  <c r="G26" i="8"/>
  <c r="E26" i="8"/>
  <c r="C26" i="8"/>
  <c r="A26" i="8"/>
  <c r="G24" i="8"/>
  <c r="E24" i="8"/>
  <c r="C24" i="8"/>
  <c r="A24" i="8"/>
  <c r="G22" i="8"/>
  <c r="E22" i="8"/>
  <c r="C22" i="8"/>
  <c r="A22" i="8"/>
  <c r="G20" i="8"/>
  <c r="E20" i="8"/>
  <c r="C20" i="8"/>
  <c r="A20" i="8"/>
  <c r="G18" i="8"/>
  <c r="E18" i="8"/>
  <c r="C18" i="8"/>
  <c r="A18" i="8"/>
  <c r="G16" i="8"/>
  <c r="E16" i="8"/>
  <c r="C16" i="8"/>
  <c r="A16" i="8"/>
  <c r="G14" i="8"/>
  <c r="E14" i="8"/>
  <c r="C14" i="8"/>
  <c r="A14" i="8"/>
  <c r="G11" i="8"/>
  <c r="G26" i="17"/>
  <c r="E26" i="17"/>
  <c r="C26" i="17"/>
  <c r="A26" i="17"/>
  <c r="G24" i="17"/>
  <c r="E24" i="17"/>
  <c r="C24" i="17"/>
  <c r="A24" i="17"/>
  <c r="G22" i="17"/>
  <c r="E22" i="17"/>
  <c r="C22" i="17"/>
  <c r="A22" i="17"/>
  <c r="G20" i="17"/>
  <c r="E20" i="17"/>
  <c r="C20" i="17"/>
  <c r="A20" i="17"/>
  <c r="G18" i="17"/>
  <c r="E18" i="17"/>
  <c r="C18" i="17"/>
  <c r="A18" i="17"/>
  <c r="G16" i="17"/>
  <c r="E16" i="17"/>
  <c r="C16" i="17"/>
  <c r="A16" i="17"/>
  <c r="G14" i="17"/>
  <c r="E14" i="17"/>
  <c r="C14" i="17"/>
  <c r="A14" i="17"/>
  <c r="G11" i="17"/>
  <c r="G26" i="33"/>
  <c r="E26" i="33"/>
  <c r="C26" i="33"/>
  <c r="A26" i="33"/>
  <c r="G24" i="33"/>
  <c r="E24" i="33"/>
  <c r="C24" i="33"/>
  <c r="A24" i="33"/>
  <c r="G22" i="33"/>
  <c r="E22" i="33"/>
  <c r="C22" i="33"/>
  <c r="A22" i="33"/>
  <c r="G20" i="33"/>
  <c r="E20" i="33"/>
  <c r="C20" i="33"/>
  <c r="A20" i="33"/>
  <c r="G18" i="33"/>
  <c r="E18" i="33"/>
  <c r="C18" i="33"/>
  <c r="A18" i="33"/>
  <c r="G16" i="33"/>
  <c r="E16" i="33"/>
  <c r="C16" i="33"/>
  <c r="A16" i="33"/>
  <c r="G14" i="33"/>
  <c r="E14" i="33"/>
  <c r="C14" i="33"/>
  <c r="A14" i="33"/>
  <c r="G11" i="33"/>
  <c r="G26" i="16"/>
  <c r="E26" i="16"/>
  <c r="C26" i="16"/>
  <c r="A26" i="16"/>
  <c r="G24" i="16"/>
  <c r="E24" i="16"/>
  <c r="C24" i="16"/>
  <c r="A24" i="16"/>
  <c r="G22" i="16"/>
  <c r="E22" i="16"/>
  <c r="C22" i="16"/>
  <c r="A22" i="16"/>
  <c r="G20" i="16"/>
  <c r="E20" i="16"/>
  <c r="C20" i="16"/>
  <c r="A20" i="16"/>
  <c r="G18" i="16"/>
  <c r="E18" i="16"/>
  <c r="C18" i="16"/>
  <c r="A18" i="16"/>
  <c r="G16" i="16"/>
  <c r="E16" i="16"/>
  <c r="C16" i="16"/>
  <c r="A16" i="16"/>
  <c r="G14" i="16"/>
  <c r="E14" i="16"/>
  <c r="C14" i="16"/>
  <c r="A14" i="16"/>
  <c r="G11" i="16"/>
  <c r="B20" i="14" l="1"/>
  <c r="L8" i="36" s="1"/>
  <c r="B26" i="6"/>
  <c r="K17" i="36" s="1"/>
  <c r="D20" i="19"/>
  <c r="B18" i="13"/>
  <c r="E6" i="36" s="1"/>
  <c r="B28" i="16"/>
  <c r="S21" i="36" s="1"/>
  <c r="D24" i="7"/>
  <c r="D20" i="14"/>
  <c r="B24" i="14"/>
  <c r="L13" i="36" s="1"/>
  <c r="F22" i="6"/>
  <c r="D26" i="6"/>
  <c r="F16" i="5"/>
  <c r="D20" i="5"/>
  <c r="B16" i="3"/>
  <c r="I4" i="36" s="1"/>
  <c r="D30" i="3"/>
  <c r="B34" i="3"/>
  <c r="I19" i="36" s="1"/>
  <c r="F30" i="19"/>
  <c r="F22" i="32"/>
  <c r="B26" i="32"/>
  <c r="G14" i="36" s="1"/>
  <c r="D18" i="13"/>
  <c r="B22" i="13"/>
  <c r="E10" i="36" s="1"/>
  <c r="B24" i="7"/>
  <c r="R20" i="36" s="1"/>
  <c r="D32" i="32"/>
  <c r="F22" i="31"/>
  <c r="B16" i="7"/>
  <c r="R14" i="36" s="1"/>
  <c r="F24" i="7"/>
  <c r="F20" i="14"/>
  <c r="D24" i="14"/>
  <c r="F30" i="14"/>
  <c r="F26" i="6"/>
  <c r="B30" i="6"/>
  <c r="K23" i="36" s="1"/>
  <c r="B18" i="5"/>
  <c r="J6" i="36" s="1"/>
  <c r="D16" i="3"/>
  <c r="B20" i="3"/>
  <c r="I6" i="36" s="1"/>
  <c r="B24" i="3"/>
  <c r="I10" i="36" s="1"/>
  <c r="B18" i="19"/>
  <c r="H6" i="36" s="1"/>
  <c r="D16" i="32"/>
  <c r="B20" i="32"/>
  <c r="G8" i="36" s="1"/>
  <c r="D26" i="32"/>
  <c r="B30" i="32"/>
  <c r="G19" i="36" s="1"/>
  <c r="B26" i="22"/>
  <c r="F19" i="36" s="1"/>
  <c r="F18" i="13"/>
  <c r="D22" i="13"/>
  <c r="F28" i="13"/>
  <c r="B24" i="6"/>
  <c r="K15" i="36" s="1"/>
  <c r="D18" i="14"/>
  <c r="B22" i="14"/>
  <c r="L10" i="36" s="1"/>
  <c r="B32" i="14"/>
  <c r="L23" i="36" s="1"/>
  <c r="F18" i="19"/>
  <c r="B22" i="19"/>
  <c r="H10" i="36" s="1"/>
  <c r="B16" i="22"/>
  <c r="F5" i="36" s="1"/>
  <c r="D16" i="13"/>
  <c r="B20" i="13"/>
  <c r="E8" i="36" s="1"/>
  <c r="B30" i="13"/>
  <c r="E19" i="36" s="1"/>
  <c r="B14" i="28"/>
  <c r="D32" i="16"/>
  <c r="B20" i="7"/>
  <c r="R17" i="36" s="1"/>
  <c r="D32" i="14"/>
  <c r="B18" i="6"/>
  <c r="K6" i="36" s="1"/>
  <c r="B32" i="3"/>
  <c r="I17" i="36" s="1"/>
  <c r="D22" i="19"/>
  <c r="B26" i="19"/>
  <c r="H14" i="36" s="1"/>
  <c r="D24" i="32"/>
  <c r="D30" i="13"/>
  <c r="B32" i="19"/>
  <c r="H23" i="36" s="1"/>
  <c r="D14" i="28"/>
  <c r="D20" i="7"/>
  <c r="F32" i="14"/>
  <c r="D18" i="6"/>
  <c r="F24" i="6"/>
  <c r="D32" i="3"/>
  <c r="F22" i="2"/>
  <c r="F22" i="19"/>
  <c r="D26" i="19"/>
  <c r="F32" i="19"/>
  <c r="F16" i="22"/>
  <c r="D20" i="22"/>
  <c r="F30" i="13"/>
  <c r="F20" i="5"/>
  <c r="D22" i="5"/>
  <c r="F28" i="5"/>
  <c r="D30" i="5"/>
  <c r="D38" i="3"/>
  <c r="B36" i="3"/>
  <c r="F18" i="31"/>
  <c r="F20" i="31"/>
  <c r="D22" i="31"/>
  <c r="D16" i="31"/>
  <c r="B20" i="31"/>
  <c r="D14" i="36" s="1"/>
  <c r="F22" i="8"/>
  <c r="F24" i="8"/>
  <c r="B22" i="8"/>
  <c r="M14" i="36" s="1"/>
  <c r="B24" i="8"/>
  <c r="M17" i="36" s="1"/>
  <c r="B26" i="8"/>
  <c r="M19" i="36" s="1"/>
  <c r="D22" i="8"/>
  <c r="D22" i="3"/>
  <c r="F22" i="3"/>
  <c r="B22" i="3"/>
  <c r="I8" i="36" s="1"/>
  <c r="B14" i="13"/>
  <c r="E4" i="36" s="1"/>
  <c r="F14" i="13"/>
  <c r="D14" i="13"/>
  <c r="D24" i="22"/>
  <c r="D16" i="22"/>
  <c r="B20" i="22"/>
  <c r="F13" i="36" s="1"/>
  <c r="F24" i="22"/>
  <c r="F18" i="22"/>
  <c r="F20" i="22"/>
  <c r="D22" i="22"/>
  <c r="B24" i="22"/>
  <c r="F17" i="36" s="1"/>
  <c r="B14" i="22"/>
  <c r="F4" i="36" s="1"/>
  <c r="F14" i="22"/>
  <c r="D14" i="22"/>
  <c r="B22" i="32"/>
  <c r="G10" i="36" s="1"/>
  <c r="F14" i="32"/>
  <c r="B14" i="32"/>
  <c r="G4" i="36" s="1"/>
  <c r="D14" i="32"/>
  <c r="B14" i="19"/>
  <c r="H4" i="36" s="1"/>
  <c r="F14" i="19"/>
  <c r="D14" i="19"/>
  <c r="B16" i="2"/>
  <c r="Q14" i="36" s="1"/>
  <c r="D16" i="2"/>
  <c r="D22" i="2"/>
  <c r="D20" i="2"/>
  <c r="B22" i="2"/>
  <c r="Q21" i="36" s="1"/>
  <c r="B14" i="2"/>
  <c r="Q4" i="36" s="1"/>
  <c r="D14" i="2"/>
  <c r="B14" i="3"/>
  <c r="I3" i="36" s="1"/>
  <c r="D14" i="3"/>
  <c r="F14" i="3"/>
  <c r="B16" i="5"/>
  <c r="J5" i="36" s="1"/>
  <c r="B24" i="5"/>
  <c r="J14" i="36" s="1"/>
  <c r="B14" i="5"/>
  <c r="J4" i="36" s="1"/>
  <c r="F14" i="5"/>
  <c r="D14" i="5"/>
  <c r="B14" i="6"/>
  <c r="K4" i="36" s="1"/>
  <c r="F14" i="6"/>
  <c r="D14" i="6"/>
  <c r="F14" i="14"/>
  <c r="B14" i="14"/>
  <c r="L4" i="36" s="1"/>
  <c r="D14" i="14"/>
  <c r="F14" i="7"/>
  <c r="B14" i="7"/>
  <c r="R12" i="36" s="1"/>
  <c r="D14" i="7"/>
  <c r="B14" i="8"/>
  <c r="M4" i="36" s="1"/>
  <c r="D18" i="8"/>
  <c r="D20" i="8"/>
  <c r="F14" i="8"/>
  <c r="F18" i="8"/>
  <c r="F20" i="8"/>
  <c r="B18" i="8"/>
  <c r="M6" i="36" s="1"/>
  <c r="B20" i="8"/>
  <c r="M13" i="36" s="1"/>
  <c r="D26" i="8"/>
  <c r="D14" i="8"/>
  <c r="B16" i="8"/>
  <c r="M5" i="36" s="1"/>
  <c r="D24" i="8"/>
  <c r="D16" i="8"/>
  <c r="F16" i="8"/>
  <c r="F26" i="8"/>
  <c r="F14" i="17"/>
  <c r="F16" i="17"/>
  <c r="F20" i="17"/>
  <c r="F22" i="17"/>
  <c r="F24" i="17"/>
  <c r="B16" i="17"/>
  <c r="N9" i="36" s="1"/>
  <c r="B26" i="17"/>
  <c r="N22" i="36" s="1"/>
  <c r="D16" i="17"/>
  <c r="F26" i="17"/>
  <c r="B20" i="17"/>
  <c r="N14" i="36" s="1"/>
  <c r="D20" i="17"/>
  <c r="D24" i="17"/>
  <c r="B22" i="17"/>
  <c r="N15" i="36" s="1"/>
  <c r="D22" i="17"/>
  <c r="B18" i="17"/>
  <c r="N13" i="36" s="1"/>
  <c r="D18" i="17"/>
  <c r="F18" i="17"/>
  <c r="D26" i="17"/>
  <c r="B14" i="17"/>
  <c r="N7" i="36" s="1"/>
  <c r="D14" i="17"/>
  <c r="B24" i="17"/>
  <c r="N19" i="36" s="1"/>
  <c r="B16" i="33"/>
  <c r="O5" i="36" s="1"/>
  <c r="D16" i="33"/>
  <c r="F20" i="33"/>
  <c r="F24" i="33"/>
  <c r="F26" i="33"/>
  <c r="D18" i="33"/>
  <c r="D24" i="33"/>
  <c r="D26" i="33"/>
  <c r="B20" i="33"/>
  <c r="B24" i="33"/>
  <c r="O14" i="36" s="1"/>
  <c r="B26" i="33"/>
  <c r="O17" i="36" s="1"/>
  <c r="D14" i="33"/>
  <c r="F14" i="33"/>
  <c r="D22" i="33"/>
  <c r="B18" i="33"/>
  <c r="O6" i="36" s="1"/>
  <c r="F18" i="33"/>
  <c r="B22" i="33"/>
  <c r="F16" i="33"/>
  <c r="F22" i="33"/>
  <c r="B14" i="33"/>
  <c r="O4" i="36" s="1"/>
  <c r="D20" i="33"/>
  <c r="B14" i="16"/>
  <c r="S11" i="36" s="1"/>
  <c r="B22" i="16"/>
  <c r="S17" i="36" s="1"/>
  <c r="B26" i="16"/>
  <c r="S20" i="36" s="1"/>
  <c r="D18" i="16"/>
  <c r="D22" i="16"/>
  <c r="D24" i="16"/>
  <c r="D26" i="16"/>
  <c r="B18" i="16"/>
  <c r="S14" i="36" s="1"/>
  <c r="B24" i="16"/>
  <c r="S18" i="36" s="1"/>
  <c r="F14" i="16"/>
  <c r="F18" i="16"/>
  <c r="F20" i="16"/>
  <c r="F22" i="16"/>
  <c r="F24" i="16"/>
  <c r="D14" i="16"/>
  <c r="B16" i="16"/>
  <c r="S12" i="36" s="1"/>
  <c r="D16" i="16"/>
  <c r="B20" i="16"/>
  <c r="S16" i="36" s="1"/>
  <c r="F16" i="16"/>
  <c r="D20" i="16"/>
  <c r="F26" i="16"/>
  <c r="G24" i="35"/>
  <c r="E24" i="35"/>
  <c r="C24" i="35"/>
  <c r="A24" i="35"/>
  <c r="G22" i="35"/>
  <c r="E22" i="35"/>
  <c r="C22" i="35"/>
  <c r="A22" i="35"/>
  <c r="G20" i="35"/>
  <c r="E20" i="35"/>
  <c r="C20" i="35"/>
  <c r="A20" i="35"/>
  <c r="G18" i="35"/>
  <c r="E18" i="35"/>
  <c r="C18" i="35"/>
  <c r="A18" i="35"/>
  <c r="G16" i="35"/>
  <c r="E16" i="35"/>
  <c r="C16" i="35"/>
  <c r="A16" i="35"/>
  <c r="G14" i="35"/>
  <c r="E14" i="35"/>
  <c r="C14" i="35"/>
  <c r="A14" i="35"/>
  <c r="G11" i="35"/>
  <c r="G16" i="9"/>
  <c r="E16" i="9"/>
  <c r="F16" i="9" s="1"/>
  <c r="C16" i="9"/>
  <c r="A16" i="9"/>
  <c r="B16" i="9" s="1"/>
  <c r="U6" i="36" s="1"/>
  <c r="F14" i="9"/>
  <c r="G14" i="9"/>
  <c r="D14" i="9" s="1"/>
  <c r="G11" i="9"/>
  <c r="E14" i="9"/>
  <c r="C14" i="9"/>
  <c r="A14" i="9"/>
  <c r="B14" i="9" s="1"/>
  <c r="U4" i="36" s="1"/>
  <c r="O10" i="36" l="1"/>
  <c r="O13" i="36"/>
  <c r="D16" i="9"/>
  <c r="D16" i="35"/>
  <c r="D20" i="35"/>
  <c r="D22" i="35"/>
  <c r="B20" i="35"/>
  <c r="T18" i="36" s="1"/>
  <c r="B22" i="35"/>
  <c r="T21" i="36" s="1"/>
  <c r="B24" i="35"/>
  <c r="T24" i="36" s="1"/>
  <c r="F20" i="35"/>
  <c r="F22" i="35"/>
  <c r="F18" i="35"/>
  <c r="F24" i="35"/>
  <c r="F14" i="35"/>
  <c r="F16" i="35"/>
  <c r="B14" i="35"/>
  <c r="T14" i="36" s="1"/>
  <c r="B16" i="35"/>
  <c r="T16" i="36" s="1"/>
  <c r="B18" i="35"/>
  <c r="T17" i="36" s="1"/>
  <c r="D18" i="35"/>
  <c r="D24" i="35"/>
  <c r="D14" i="35"/>
</calcChain>
</file>

<file path=xl/sharedStrings.xml><?xml version="1.0" encoding="utf-8"?>
<sst xmlns="http://schemas.openxmlformats.org/spreadsheetml/2006/main" count="2590" uniqueCount="48">
  <si>
    <t>ORGANISM</t>
  </si>
  <si>
    <t>Escherichia coli</t>
  </si>
  <si>
    <t>Gentamicin</t>
  </si>
  <si>
    <t>S</t>
  </si>
  <si>
    <t>Ampicillin</t>
  </si>
  <si>
    <t>R</t>
  </si>
  <si>
    <t>Ampicillin/Sulbactam</t>
  </si>
  <si>
    <t>Piperacillin/Tazobactam</t>
  </si>
  <si>
    <t>Cefazolin</t>
  </si>
  <si>
    <t>Levofloxacin</t>
  </si>
  <si>
    <t>Trimethoprim/Sulfa</t>
  </si>
  <si>
    <t>Nitrofurantoin</t>
  </si>
  <si>
    <t>Klebsiella oxytoca</t>
  </si>
  <si>
    <t>I</t>
  </si>
  <si>
    <t>Methicillin Resistant Staph aureus</t>
  </si>
  <si>
    <t>Penicillin G</t>
  </si>
  <si>
    <t>Vancomycin</t>
  </si>
  <si>
    <t>Nafcillin</t>
  </si>
  <si>
    <t>Tetracycline</t>
  </si>
  <si>
    <t>Proteus mirabilis</t>
  </si>
  <si>
    <t>Klebsiella pneumoniae</t>
  </si>
  <si>
    <t>Group B Streptococcus **</t>
  </si>
  <si>
    <t>Enterococcus species</t>
  </si>
  <si>
    <t>Citrobacter freundii</t>
  </si>
  <si>
    <t>Morganella morganii</t>
  </si>
  <si>
    <t>Pseudomonas aeruginosa</t>
  </si>
  <si>
    <t>Staphylococcus aureus</t>
  </si>
  <si>
    <t>Enterobacter cloacae</t>
  </si>
  <si>
    <t>Citrobacter koseri</t>
  </si>
  <si>
    <t>Enterobacter aerogenes</t>
  </si>
  <si>
    <t>Serratia marcescens</t>
  </si>
  <si>
    <t>Aerococcus urinae</t>
  </si>
  <si>
    <t>Staphylococcus species coagulase-negativ</t>
  </si>
  <si>
    <t>Acinetobacter baumannii</t>
  </si>
  <si>
    <t>Clindamycin</t>
  </si>
  <si>
    <t>Cefepime</t>
  </si>
  <si>
    <t>Tobramycin</t>
  </si>
  <si>
    <t>Meropenem</t>
  </si>
  <si>
    <t>Erythromycin</t>
  </si>
  <si>
    <t>Ceftriaxone</t>
  </si>
  <si>
    <t>Amikacin</t>
  </si>
  <si>
    <t>Ceftazidime</t>
  </si>
  <si>
    <t>Cefoxitin</t>
  </si>
  <si>
    <t>Rifampin</t>
  </si>
  <si>
    <t xml:space="preserve">Totals </t>
  </si>
  <si>
    <t>Enterococcus Species</t>
  </si>
  <si>
    <t>n=</t>
  </si>
  <si>
    <r>
      <t xml:space="preserve">Hospital Susceptibility Chart                            </t>
    </r>
    <r>
      <rPr>
        <b/>
        <sz val="14"/>
        <color theme="1"/>
        <rFont val="Calibri"/>
        <family val="2"/>
        <scheme val="minor"/>
      </rPr>
      <t>Revision 8-12-16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</si>
</sst>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textRotation="45" wrapText="1"/>
    </xf>
    <xf numFmtId="0" fontId="2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6" fillId="1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zoomScale="68" zoomScaleNormal="68" workbookViewId="0">
      <selection activeCell="I49" sqref="I49"/>
    </sheetView>
  </sheetViews>
  <sheetFormatPr defaultRowHeight="15" x14ac:dyDescent="0.25"/>
  <cols>
    <col min="1" max="42" width="21.7109375" customWidth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D38"/>
  <sheetViews>
    <sheetView zoomScale="68" zoomScaleNormal="68" workbookViewId="0">
      <pane xSplit="8" ySplit="11" topLeftCell="V12" activePane="bottomRight" state="frozen"/>
      <selection pane="topRight" activeCell="I1" sqref="I1"/>
      <selection pane="bottomLeft" activeCell="A12" sqref="A12"/>
      <selection pane="bottomRight" activeCell="G11" sqref="G11"/>
    </sheetView>
  </sheetViews>
  <sheetFormatPr defaultRowHeight="15" x14ac:dyDescent="0.25"/>
  <cols>
    <col min="1" max="4" width="9.140625" style="1"/>
    <col min="5" max="5" width="9.140625" style="1" customWidth="1"/>
    <col min="6" max="7" width="9.140625" style="1"/>
    <col min="8" max="8" width="4.42578125" style="3" customWidth="1"/>
    <col min="9" max="82" width="28.42578125" style="1" customWidth="1"/>
    <col min="83" max="16384" width="9.140625" style="1"/>
  </cols>
  <sheetData>
    <row r="1" spans="1:82" x14ac:dyDescent="0.25">
      <c r="I1" s="38">
        <v>42583</v>
      </c>
      <c r="J1" s="38">
        <v>42583</v>
      </c>
      <c r="K1" s="38">
        <v>42583</v>
      </c>
      <c r="L1" s="38">
        <v>42583</v>
      </c>
      <c r="M1" s="38">
        <v>42583</v>
      </c>
      <c r="N1" s="38">
        <v>42583</v>
      </c>
      <c r="O1" s="38">
        <v>42583</v>
      </c>
      <c r="P1" s="38">
        <v>42583</v>
      </c>
      <c r="Q1" s="38">
        <v>42583</v>
      </c>
      <c r="R1" s="38">
        <v>42583</v>
      </c>
      <c r="S1" s="38">
        <v>42583</v>
      </c>
      <c r="T1" s="38">
        <v>42583</v>
      </c>
      <c r="U1" s="38">
        <v>42583</v>
      </c>
      <c r="V1" s="38">
        <v>42583</v>
      </c>
      <c r="W1" s="38">
        <v>42583</v>
      </c>
      <c r="X1" s="38">
        <v>42583</v>
      </c>
      <c r="Y1" s="38">
        <v>42583</v>
      </c>
      <c r="Z1" s="38">
        <v>42583</v>
      </c>
      <c r="AA1" s="38">
        <v>42583</v>
      </c>
      <c r="AB1" s="38">
        <v>42583</v>
      </c>
      <c r="AC1" s="38">
        <v>42583</v>
      </c>
      <c r="AD1" s="38">
        <v>42583</v>
      </c>
      <c r="AE1" s="38">
        <v>42583</v>
      </c>
      <c r="AF1" s="38">
        <v>42583</v>
      </c>
      <c r="AG1" s="38">
        <v>42583</v>
      </c>
      <c r="AH1" s="38">
        <v>42583</v>
      </c>
      <c r="AI1" s="38">
        <v>42583</v>
      </c>
      <c r="AJ1" s="38">
        <v>42583</v>
      </c>
      <c r="AK1" s="38">
        <v>42583</v>
      </c>
      <c r="AL1" s="38">
        <v>42583</v>
      </c>
      <c r="AM1" s="38">
        <v>42583</v>
      </c>
      <c r="AN1" s="38">
        <v>42583</v>
      </c>
      <c r="AO1" s="38">
        <v>42583</v>
      </c>
      <c r="AP1" s="38">
        <v>42583</v>
      </c>
      <c r="AQ1" s="38">
        <v>42583</v>
      </c>
      <c r="AR1" s="38">
        <v>42583</v>
      </c>
      <c r="AS1" s="38">
        <v>42583</v>
      </c>
      <c r="AT1" s="38">
        <v>42583</v>
      </c>
      <c r="AU1" s="38">
        <v>42583</v>
      </c>
      <c r="AV1" s="38">
        <v>42583</v>
      </c>
      <c r="AW1" s="38">
        <v>42583</v>
      </c>
      <c r="AX1" s="38">
        <v>42583</v>
      </c>
      <c r="AY1" s="38">
        <v>42583</v>
      </c>
      <c r="AZ1" s="38">
        <v>42583</v>
      </c>
      <c r="BA1" s="38">
        <v>42583</v>
      </c>
      <c r="BB1" s="38">
        <v>42583</v>
      </c>
      <c r="BC1" s="38">
        <v>42583</v>
      </c>
      <c r="BD1" s="38">
        <v>42583</v>
      </c>
      <c r="BE1" s="38">
        <v>42583</v>
      </c>
      <c r="BF1" s="38">
        <v>42583</v>
      </c>
      <c r="BG1" s="38">
        <v>42583</v>
      </c>
      <c r="BH1" s="38">
        <v>42583</v>
      </c>
      <c r="BI1" s="38">
        <v>42583</v>
      </c>
      <c r="BJ1" s="38">
        <v>42583</v>
      </c>
      <c r="BK1" s="38">
        <v>42583</v>
      </c>
      <c r="BL1" s="38">
        <v>42583</v>
      </c>
      <c r="BM1" s="38">
        <v>42583</v>
      </c>
      <c r="BN1" s="38">
        <v>42583</v>
      </c>
      <c r="BO1" s="38">
        <v>42583</v>
      </c>
      <c r="BP1" s="38">
        <v>42583</v>
      </c>
      <c r="BQ1" s="38">
        <v>42583</v>
      </c>
      <c r="BR1" s="38">
        <v>42583</v>
      </c>
      <c r="BS1" s="38">
        <v>42583</v>
      </c>
      <c r="BT1" s="38">
        <v>42583</v>
      </c>
      <c r="BU1" s="38">
        <v>42583</v>
      </c>
      <c r="BV1" s="38">
        <v>42583</v>
      </c>
      <c r="BW1" s="38">
        <v>42583</v>
      </c>
      <c r="BX1" s="38">
        <v>42583</v>
      </c>
      <c r="BY1" s="38">
        <v>42583</v>
      </c>
      <c r="BZ1" s="38">
        <v>42583</v>
      </c>
      <c r="CA1" s="38">
        <v>42583</v>
      </c>
      <c r="CB1" s="38">
        <v>42583</v>
      </c>
      <c r="CC1" s="38">
        <v>42583</v>
      </c>
      <c r="CD1" s="38">
        <v>42583</v>
      </c>
    </row>
    <row r="10" spans="1:82" x14ac:dyDescent="0.25">
      <c r="G10" s="1" t="s">
        <v>44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x14ac:dyDescent="0.25">
      <c r="A11" s="2" t="s">
        <v>3</v>
      </c>
      <c r="C11" s="5" t="s">
        <v>5</v>
      </c>
      <c r="E11" s="4" t="s">
        <v>13</v>
      </c>
      <c r="G11" s="1">
        <f>COUNTIF(I11:SSS11,"ORGANISM")</f>
        <v>74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  <c r="R11" s="1" t="s">
        <v>0</v>
      </c>
      <c r="S11" s="1" t="s">
        <v>0</v>
      </c>
      <c r="T11" s="1" t="s">
        <v>0</v>
      </c>
      <c r="U11" s="1" t="s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 t="s">
        <v>0</v>
      </c>
      <c r="AA11" s="1" t="s">
        <v>0</v>
      </c>
      <c r="AB11" s="1" t="s">
        <v>0</v>
      </c>
      <c r="AC11" s="1" t="s">
        <v>0</v>
      </c>
      <c r="AD11" s="1" t="s">
        <v>0</v>
      </c>
      <c r="AE11" s="1" t="s">
        <v>0</v>
      </c>
      <c r="AF11" s="1" t="s">
        <v>0</v>
      </c>
      <c r="AG11" s="1" t="s">
        <v>0</v>
      </c>
      <c r="AH11" s="1" t="s">
        <v>0</v>
      </c>
      <c r="AI11" s="1" t="s">
        <v>0</v>
      </c>
      <c r="AJ11" s="1" t="s">
        <v>0</v>
      </c>
      <c r="AK11" s="1" t="s">
        <v>0</v>
      </c>
      <c r="AL11" s="1" t="s">
        <v>0</v>
      </c>
      <c r="AM11" s="1" t="s">
        <v>0</v>
      </c>
      <c r="AN11" s="1" t="s">
        <v>0</v>
      </c>
      <c r="AO11" s="1" t="s">
        <v>0</v>
      </c>
      <c r="AP11" s="1" t="s">
        <v>0</v>
      </c>
      <c r="AQ11" s="1" t="s">
        <v>0</v>
      </c>
      <c r="AR11" s="1" t="s">
        <v>0</v>
      </c>
      <c r="AS11" s="1" t="s">
        <v>0</v>
      </c>
      <c r="AT11" s="1" t="s">
        <v>0</v>
      </c>
      <c r="AU11" s="1" t="s">
        <v>0</v>
      </c>
      <c r="AV11" s="1" t="s">
        <v>0</v>
      </c>
      <c r="AW11" s="1" t="s">
        <v>0</v>
      </c>
      <c r="AX11" s="1" t="s">
        <v>0</v>
      </c>
      <c r="AY11" s="1" t="s">
        <v>0</v>
      </c>
      <c r="AZ11" s="1" t="s">
        <v>0</v>
      </c>
      <c r="BA11" s="1" t="s">
        <v>0</v>
      </c>
      <c r="BB11" s="1" t="s">
        <v>0</v>
      </c>
      <c r="BC11" s="1" t="s">
        <v>0</v>
      </c>
      <c r="BD11" s="1" t="s">
        <v>0</v>
      </c>
      <c r="BE11" s="1" t="s">
        <v>0</v>
      </c>
      <c r="BF11" s="1" t="s">
        <v>0</v>
      </c>
      <c r="BG11" s="1" t="s">
        <v>0</v>
      </c>
      <c r="BH11" s="1" t="s">
        <v>0</v>
      </c>
      <c r="BI11" s="1" t="s">
        <v>0</v>
      </c>
      <c r="BJ11" s="1" t="s">
        <v>0</v>
      </c>
      <c r="BK11" s="1" t="s">
        <v>0</v>
      </c>
      <c r="BL11" s="1" t="s">
        <v>0</v>
      </c>
      <c r="BM11" s="1" t="s">
        <v>0</v>
      </c>
      <c r="BN11" s="1" t="s">
        <v>0</v>
      </c>
      <c r="BO11" s="1" t="s">
        <v>0</v>
      </c>
      <c r="BP11" s="1" t="s">
        <v>0</v>
      </c>
      <c r="BQ11" s="1" t="s">
        <v>0</v>
      </c>
      <c r="BR11" s="1" t="s">
        <v>0</v>
      </c>
      <c r="BS11" s="1" t="s">
        <v>0</v>
      </c>
      <c r="BT11" s="1" t="s">
        <v>0</v>
      </c>
      <c r="BU11" s="1" t="s">
        <v>0</v>
      </c>
      <c r="BV11" s="1" t="s">
        <v>0</v>
      </c>
      <c r="BW11" s="1" t="s">
        <v>0</v>
      </c>
      <c r="BX11" s="1" t="s">
        <v>0</v>
      </c>
      <c r="BY11" s="1" t="s">
        <v>0</v>
      </c>
      <c r="BZ11" s="1" t="s">
        <v>0</v>
      </c>
      <c r="CA11" s="1" t="s">
        <v>0</v>
      </c>
      <c r="CB11" s="1" t="s">
        <v>0</v>
      </c>
      <c r="CC11" s="1" t="s">
        <v>0</v>
      </c>
      <c r="CD11" s="1" t="s">
        <v>0</v>
      </c>
    </row>
    <row r="12" spans="1:82" x14ac:dyDescent="0.25"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  <c r="BD12" s="1" t="s">
        <v>1</v>
      </c>
      <c r="BE12" s="1" t="s">
        <v>1</v>
      </c>
      <c r="BF12" s="1" t="s">
        <v>1</v>
      </c>
      <c r="BG12" s="1" t="s">
        <v>1</v>
      </c>
      <c r="BH12" s="1" t="s">
        <v>1</v>
      </c>
      <c r="BI12" s="1" t="s">
        <v>1</v>
      </c>
      <c r="BJ12" s="1" t="s">
        <v>1</v>
      </c>
      <c r="BK12" s="1" t="s">
        <v>1</v>
      </c>
      <c r="BL12" s="1" t="s">
        <v>1</v>
      </c>
      <c r="BM12" s="1" t="s">
        <v>1</v>
      </c>
      <c r="BN12" s="1" t="s">
        <v>1</v>
      </c>
      <c r="BO12" s="1" t="s">
        <v>1</v>
      </c>
      <c r="BP12" s="1" t="s">
        <v>1</v>
      </c>
      <c r="BQ12" s="1" t="s">
        <v>1</v>
      </c>
      <c r="BR12" s="1" t="s">
        <v>1</v>
      </c>
      <c r="BS12" s="1" t="s">
        <v>1</v>
      </c>
      <c r="BT12" s="1" t="s">
        <v>1</v>
      </c>
      <c r="BU12" s="1" t="s">
        <v>1</v>
      </c>
      <c r="BV12" s="1" t="s">
        <v>1</v>
      </c>
      <c r="BW12" s="1" t="s">
        <v>1</v>
      </c>
      <c r="BX12" s="1" t="s">
        <v>1</v>
      </c>
      <c r="BY12" s="1" t="s">
        <v>1</v>
      </c>
      <c r="BZ12" s="1" t="s">
        <v>1</v>
      </c>
      <c r="CA12" s="1" t="s">
        <v>1</v>
      </c>
      <c r="CB12" s="1" t="s">
        <v>1</v>
      </c>
      <c r="CC12" s="1" t="s">
        <v>1</v>
      </c>
      <c r="CD12" s="1" t="s">
        <v>1</v>
      </c>
    </row>
    <row r="13" spans="1:82" x14ac:dyDescent="0.25"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" t="s">
        <v>40</v>
      </c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x14ac:dyDescent="0.25">
      <c r="A14" s="1">
        <f>COUNTIF(I14:SSS14,"s")</f>
        <v>1</v>
      </c>
      <c r="B14" s="20">
        <f>A14/G14*100</f>
        <v>100</v>
      </c>
      <c r="C14" s="1">
        <f>COUNTIF(I14:SSS14,"r")</f>
        <v>0</v>
      </c>
      <c r="D14" s="1">
        <f>C14/G14*100</f>
        <v>0</v>
      </c>
      <c r="E14" s="1">
        <f>COUNTIF(I14:SSS14,"i")</f>
        <v>0</v>
      </c>
      <c r="F14" s="1">
        <f>E14/G14*100</f>
        <v>0</v>
      </c>
      <c r="G14" s="1">
        <f>COUNTA(I14:SSR14)</f>
        <v>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2" t="s">
        <v>3</v>
      </c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</row>
    <row r="15" spans="1:82" x14ac:dyDescent="0.25">
      <c r="B15" s="20"/>
      <c r="I15" s="1" t="s">
        <v>4</v>
      </c>
      <c r="J15" s="1" t="s">
        <v>4</v>
      </c>
      <c r="K15" s="1" t="s">
        <v>4</v>
      </c>
      <c r="L15" s="1" t="s">
        <v>4</v>
      </c>
      <c r="M15" s="1" t="s">
        <v>4</v>
      </c>
      <c r="N15" s="1" t="s">
        <v>4</v>
      </c>
      <c r="O15" s="1" t="s">
        <v>4</v>
      </c>
      <c r="P15" s="1" t="s">
        <v>4</v>
      </c>
      <c r="Q15" s="1" t="s">
        <v>4</v>
      </c>
      <c r="R15" s="1" t="s">
        <v>4</v>
      </c>
      <c r="S15" s="1" t="s">
        <v>4</v>
      </c>
      <c r="T15" s="1" t="s">
        <v>4</v>
      </c>
      <c r="U15" s="1" t="s">
        <v>4</v>
      </c>
      <c r="V15" s="1" t="s">
        <v>4</v>
      </c>
      <c r="W15" s="1" t="s">
        <v>4</v>
      </c>
      <c r="X15" s="1" t="s">
        <v>4</v>
      </c>
      <c r="Y15" s="1" t="s">
        <v>4</v>
      </c>
      <c r="Z15" s="1" t="s">
        <v>4</v>
      </c>
      <c r="AA15" s="1" t="s">
        <v>4</v>
      </c>
      <c r="AB15" s="1" t="s">
        <v>4</v>
      </c>
      <c r="AC15" s="1" t="s">
        <v>4</v>
      </c>
      <c r="AD15" s="1" t="s">
        <v>4</v>
      </c>
      <c r="AE15" s="1" t="s">
        <v>4</v>
      </c>
      <c r="AF15" s="1" t="s">
        <v>4</v>
      </c>
      <c r="AG15" s="1" t="s">
        <v>4</v>
      </c>
      <c r="AH15" s="1" t="s">
        <v>4</v>
      </c>
      <c r="AI15" s="1" t="s">
        <v>4</v>
      </c>
      <c r="AJ15" s="1" t="s">
        <v>4</v>
      </c>
      <c r="AK15" s="1" t="s">
        <v>4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 t="s">
        <v>4</v>
      </c>
      <c r="AT15" s="1" t="s">
        <v>4</v>
      </c>
      <c r="AU15" s="1" t="s">
        <v>4</v>
      </c>
      <c r="AV15" s="1" t="s">
        <v>4</v>
      </c>
      <c r="AW15" s="1" t="s">
        <v>4</v>
      </c>
      <c r="AX15" s="1" t="s">
        <v>4</v>
      </c>
      <c r="AY15" s="1" t="s">
        <v>4</v>
      </c>
      <c r="AZ15" s="1" t="s">
        <v>4</v>
      </c>
      <c r="BA15" s="1" t="s">
        <v>4</v>
      </c>
      <c r="BB15" s="1" t="s">
        <v>4</v>
      </c>
      <c r="BC15" s="1" t="s">
        <v>4</v>
      </c>
      <c r="BD15" s="1" t="s">
        <v>4</v>
      </c>
      <c r="BE15" s="1" t="s">
        <v>4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4</v>
      </c>
      <c r="BK15" s="1" t="s">
        <v>4</v>
      </c>
      <c r="BL15" s="1" t="s">
        <v>4</v>
      </c>
      <c r="BM15" s="1" t="s">
        <v>4</v>
      </c>
      <c r="BN15" s="1" t="s">
        <v>4</v>
      </c>
      <c r="BO15" s="1" t="s">
        <v>4</v>
      </c>
      <c r="BP15" s="1" t="s">
        <v>4</v>
      </c>
      <c r="BQ15" s="1" t="s">
        <v>4</v>
      </c>
      <c r="BR15" s="1" t="s">
        <v>4</v>
      </c>
      <c r="BS15" s="1" t="s">
        <v>4</v>
      </c>
      <c r="BT15" s="1" t="s">
        <v>4</v>
      </c>
      <c r="BU15" s="1" t="s">
        <v>4</v>
      </c>
      <c r="BV15" s="1" t="s">
        <v>4</v>
      </c>
      <c r="BW15" s="1" t="s">
        <v>4</v>
      </c>
      <c r="BX15" s="1" t="s">
        <v>4</v>
      </c>
      <c r="BY15" s="1" t="s">
        <v>4</v>
      </c>
      <c r="BZ15" s="1" t="s">
        <v>4</v>
      </c>
      <c r="CA15" s="1" t="s">
        <v>4</v>
      </c>
      <c r="CB15" s="1" t="s">
        <v>4</v>
      </c>
      <c r="CC15" s="1" t="s">
        <v>4</v>
      </c>
      <c r="CD15" s="1" t="s">
        <v>4</v>
      </c>
    </row>
    <row r="16" spans="1:82" x14ac:dyDescent="0.25">
      <c r="A16" s="1">
        <f>COUNTIF(I16:SSS16,"s")</f>
        <v>44</v>
      </c>
      <c r="B16" s="20">
        <f>A16/G16*100</f>
        <v>59.45945945945946</v>
      </c>
      <c r="C16" s="1">
        <f>COUNTIF(I16:SSS16,"r")</f>
        <v>28</v>
      </c>
      <c r="D16" s="1">
        <f>C16/G16*100</f>
        <v>37.837837837837839</v>
      </c>
      <c r="E16" s="1">
        <f>COUNTIF(I16:SSS16,"i")</f>
        <v>2</v>
      </c>
      <c r="F16" s="1">
        <f>E16/G16*100</f>
        <v>2.7027027027027026</v>
      </c>
      <c r="G16" s="1">
        <f>COUNTA(I16:SSR16)</f>
        <v>74</v>
      </c>
      <c r="I16" s="5" t="s">
        <v>5</v>
      </c>
      <c r="J16" s="4" t="s">
        <v>13</v>
      </c>
      <c r="K16" s="5" t="s">
        <v>5</v>
      </c>
      <c r="L16" s="2" t="s">
        <v>3</v>
      </c>
      <c r="M16" s="2" t="s">
        <v>3</v>
      </c>
      <c r="N16" s="5" t="s">
        <v>5</v>
      </c>
      <c r="O16" s="4" t="s">
        <v>13</v>
      </c>
      <c r="P16" s="5" t="s">
        <v>5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5" t="s">
        <v>5</v>
      </c>
      <c r="AA16" s="5" t="s">
        <v>5</v>
      </c>
      <c r="AB16" s="2" t="s">
        <v>3</v>
      </c>
      <c r="AC16" s="2" t="s">
        <v>3</v>
      </c>
      <c r="AD16" s="5" t="s">
        <v>5</v>
      </c>
      <c r="AE16" s="2" t="s">
        <v>3</v>
      </c>
      <c r="AF16" s="2" t="s">
        <v>3</v>
      </c>
      <c r="AG16" s="2" t="s">
        <v>3</v>
      </c>
      <c r="AH16" s="5" t="s">
        <v>5</v>
      </c>
      <c r="AI16" s="2" t="s">
        <v>3</v>
      </c>
      <c r="AJ16" s="2" t="s">
        <v>3</v>
      </c>
      <c r="AK16" s="2" t="s">
        <v>3</v>
      </c>
      <c r="AL16" s="2" t="s">
        <v>3</v>
      </c>
      <c r="AM16" s="2" t="s">
        <v>3</v>
      </c>
      <c r="AN16" s="5" t="s">
        <v>5</v>
      </c>
      <c r="AO16" s="5" t="s">
        <v>5</v>
      </c>
      <c r="AP16" s="2" t="s">
        <v>3</v>
      </c>
      <c r="AQ16" s="2" t="s">
        <v>3</v>
      </c>
      <c r="AR16" s="5" t="s">
        <v>5</v>
      </c>
      <c r="AS16" s="2" t="s">
        <v>3</v>
      </c>
      <c r="AT16" s="5" t="s">
        <v>5</v>
      </c>
      <c r="AU16" s="5" t="s">
        <v>5</v>
      </c>
      <c r="AV16" s="5" t="s">
        <v>5</v>
      </c>
      <c r="AW16" s="2" t="s">
        <v>3</v>
      </c>
      <c r="AX16" s="2" t="s">
        <v>3</v>
      </c>
      <c r="AY16" s="2" t="s">
        <v>3</v>
      </c>
      <c r="AZ16" s="2" t="s">
        <v>3</v>
      </c>
      <c r="BA16" s="2" t="s">
        <v>3</v>
      </c>
      <c r="BB16" s="2" t="s">
        <v>3</v>
      </c>
      <c r="BC16" s="5" t="s">
        <v>5</v>
      </c>
      <c r="BD16" s="5" t="s">
        <v>5</v>
      </c>
      <c r="BE16" s="5" t="s">
        <v>5</v>
      </c>
      <c r="BF16" s="2" t="s">
        <v>3</v>
      </c>
      <c r="BG16" s="2" t="s">
        <v>3</v>
      </c>
      <c r="BH16" s="5" t="s">
        <v>5</v>
      </c>
      <c r="BI16" s="5" t="s">
        <v>5</v>
      </c>
      <c r="BJ16" s="2" t="s">
        <v>3</v>
      </c>
      <c r="BK16" s="2" t="s">
        <v>3</v>
      </c>
      <c r="BL16" s="2" t="s">
        <v>3</v>
      </c>
      <c r="BM16" s="2" t="s">
        <v>3</v>
      </c>
      <c r="BN16" s="5" t="s">
        <v>5</v>
      </c>
      <c r="BO16" s="2" t="s">
        <v>3</v>
      </c>
      <c r="BP16" s="2" t="s">
        <v>3</v>
      </c>
      <c r="BQ16" s="5" t="s">
        <v>5</v>
      </c>
      <c r="BR16" s="2" t="s">
        <v>3</v>
      </c>
      <c r="BS16" s="5" t="s">
        <v>5</v>
      </c>
      <c r="BT16" s="5" t="s">
        <v>5</v>
      </c>
      <c r="BU16" s="5" t="s">
        <v>5</v>
      </c>
      <c r="BV16" s="5" t="s">
        <v>5</v>
      </c>
      <c r="BW16" s="5" t="s">
        <v>5</v>
      </c>
      <c r="BX16" s="5" t="s">
        <v>5</v>
      </c>
      <c r="BY16" s="2" t="s">
        <v>3</v>
      </c>
      <c r="BZ16" s="2" t="s">
        <v>3</v>
      </c>
      <c r="CA16" s="5" t="s">
        <v>5</v>
      </c>
      <c r="CB16" s="2" t="s">
        <v>3</v>
      </c>
      <c r="CC16" s="2" t="s">
        <v>3</v>
      </c>
      <c r="CD16" s="2" t="s">
        <v>3</v>
      </c>
    </row>
    <row r="17" spans="1:82" x14ac:dyDescent="0.25">
      <c r="B17" s="20"/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  <c r="R17" s="1" t="s">
        <v>6</v>
      </c>
      <c r="S17" s="1" t="s">
        <v>6</v>
      </c>
      <c r="T17" s="1" t="s">
        <v>6</v>
      </c>
      <c r="U17" s="1" t="s">
        <v>6</v>
      </c>
      <c r="V17" s="1" t="s">
        <v>6</v>
      </c>
      <c r="W17" s="1" t="s">
        <v>6</v>
      </c>
      <c r="X17" s="1" t="s">
        <v>6</v>
      </c>
      <c r="Y17" s="1" t="s">
        <v>6</v>
      </c>
      <c r="Z17" s="1" t="s">
        <v>6</v>
      </c>
      <c r="AA17" s="1" t="s">
        <v>6</v>
      </c>
      <c r="AB17" s="1" t="s">
        <v>6</v>
      </c>
      <c r="AC17" s="1" t="s">
        <v>6</v>
      </c>
      <c r="AD17" s="1" t="s">
        <v>6</v>
      </c>
      <c r="AE17" s="1" t="s">
        <v>6</v>
      </c>
      <c r="AF17" s="1" t="s">
        <v>6</v>
      </c>
      <c r="AG17" s="1" t="s">
        <v>6</v>
      </c>
      <c r="AH17" s="1" t="s">
        <v>6</v>
      </c>
      <c r="AI17" s="1" t="s">
        <v>6</v>
      </c>
      <c r="AJ17" s="1" t="s">
        <v>6</v>
      </c>
      <c r="AK17" s="1" t="s">
        <v>6</v>
      </c>
      <c r="AL17" s="1" t="s">
        <v>6</v>
      </c>
      <c r="AM17" s="1" t="s">
        <v>6</v>
      </c>
      <c r="AN17" s="1" t="s">
        <v>6</v>
      </c>
      <c r="AO17" s="1" t="s">
        <v>6</v>
      </c>
      <c r="AP17" s="1" t="s">
        <v>6</v>
      </c>
      <c r="AQ17" s="1" t="s">
        <v>6</v>
      </c>
      <c r="AR17" s="1" t="s">
        <v>6</v>
      </c>
      <c r="AS17" s="1" t="s">
        <v>6</v>
      </c>
      <c r="AT17" s="1" t="s">
        <v>6</v>
      </c>
      <c r="AU17" s="1" t="s">
        <v>6</v>
      </c>
      <c r="AV17" s="1" t="s">
        <v>6</v>
      </c>
      <c r="AW17" s="1" t="s">
        <v>6</v>
      </c>
      <c r="AX17" s="1" t="s">
        <v>6</v>
      </c>
      <c r="AY17" s="1" t="s">
        <v>6</v>
      </c>
      <c r="AZ17" s="1" t="s">
        <v>6</v>
      </c>
      <c r="BA17" s="1" t="s">
        <v>6</v>
      </c>
      <c r="BB17" s="1" t="s">
        <v>6</v>
      </c>
      <c r="BC17" s="1" t="s">
        <v>6</v>
      </c>
      <c r="BD17" s="1" t="s">
        <v>6</v>
      </c>
      <c r="BE17" s="1" t="s">
        <v>6</v>
      </c>
      <c r="BF17" s="1" t="s">
        <v>6</v>
      </c>
      <c r="BG17" s="1" t="s">
        <v>6</v>
      </c>
      <c r="BH17" s="1" t="s">
        <v>6</v>
      </c>
      <c r="BI17" s="1" t="s">
        <v>6</v>
      </c>
      <c r="BJ17" s="1" t="s">
        <v>6</v>
      </c>
      <c r="BK17" s="1" t="s">
        <v>6</v>
      </c>
      <c r="BL17" s="1" t="s">
        <v>6</v>
      </c>
      <c r="BM17" s="1" t="s">
        <v>6</v>
      </c>
      <c r="BN17" s="1" t="s">
        <v>6</v>
      </c>
      <c r="BO17" s="1" t="s">
        <v>6</v>
      </c>
      <c r="BP17" s="1" t="s">
        <v>6</v>
      </c>
      <c r="BQ17" s="1" t="s">
        <v>6</v>
      </c>
      <c r="BR17" s="1" t="s">
        <v>6</v>
      </c>
      <c r="BS17" s="1" t="s">
        <v>6</v>
      </c>
      <c r="BT17" s="1" t="s">
        <v>6</v>
      </c>
      <c r="BU17" s="1" t="s">
        <v>6</v>
      </c>
      <c r="BV17" s="1" t="s">
        <v>6</v>
      </c>
      <c r="BW17" s="1" t="s">
        <v>6</v>
      </c>
      <c r="BX17" s="1" t="s">
        <v>6</v>
      </c>
      <c r="BY17" s="1" t="s">
        <v>6</v>
      </c>
      <c r="BZ17" s="1" t="s">
        <v>6</v>
      </c>
      <c r="CA17" s="1" t="s">
        <v>6</v>
      </c>
      <c r="CB17" s="1" t="s">
        <v>6</v>
      </c>
      <c r="CC17" s="1" t="s">
        <v>6</v>
      </c>
      <c r="CD17" s="1" t="s">
        <v>6</v>
      </c>
    </row>
    <row r="18" spans="1:82" x14ac:dyDescent="0.25">
      <c r="A18" s="1">
        <f>COUNTIF(I18:SSS18,"s")</f>
        <v>44</v>
      </c>
      <c r="B18" s="20">
        <f>A18/G18*100</f>
        <v>59.45945945945946</v>
      </c>
      <c r="C18" s="1">
        <f>COUNTIF(I18:SSS18,"r")</f>
        <v>16</v>
      </c>
      <c r="D18" s="1">
        <f>C18/G18*100</f>
        <v>21.621621621621621</v>
      </c>
      <c r="E18" s="1">
        <f>COUNTIF(I18:SSS18,"i")</f>
        <v>14</v>
      </c>
      <c r="F18" s="1">
        <f>E18/G18*100</f>
        <v>18.918918918918919</v>
      </c>
      <c r="G18" s="1">
        <f>COUNTA(I18:SSR18)</f>
        <v>74</v>
      </c>
      <c r="I18" s="5" t="s">
        <v>5</v>
      </c>
      <c r="J18" s="4" t="s">
        <v>13</v>
      </c>
      <c r="K18" s="5" t="s">
        <v>5</v>
      </c>
      <c r="L18" s="2" t="s">
        <v>3</v>
      </c>
      <c r="M18" s="2" t="s">
        <v>3</v>
      </c>
      <c r="N18" s="5" t="s">
        <v>5</v>
      </c>
      <c r="O18" s="4" t="s">
        <v>13</v>
      </c>
      <c r="P18" s="5" t="s">
        <v>5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5" t="s">
        <v>5</v>
      </c>
      <c r="AA18" s="5" t="s">
        <v>5</v>
      </c>
      <c r="AB18" s="2" t="s">
        <v>3</v>
      </c>
      <c r="AC18" s="2" t="s">
        <v>3</v>
      </c>
      <c r="AD18" s="4" t="s">
        <v>13</v>
      </c>
      <c r="AE18" s="2" t="s">
        <v>3</v>
      </c>
      <c r="AF18" s="2" t="s">
        <v>3</v>
      </c>
      <c r="AG18" s="2" t="s">
        <v>3</v>
      </c>
      <c r="AH18" s="4" t="s">
        <v>13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5" t="s">
        <v>5</v>
      </c>
      <c r="AO18" s="4" t="s">
        <v>13</v>
      </c>
      <c r="AP18" s="2" t="s">
        <v>3</v>
      </c>
      <c r="AQ18" s="2" t="s">
        <v>3</v>
      </c>
      <c r="AR18" s="4" t="s">
        <v>13</v>
      </c>
      <c r="AS18" s="2" t="s">
        <v>3</v>
      </c>
      <c r="AT18" s="4" t="s">
        <v>13</v>
      </c>
      <c r="AU18" s="5" t="s">
        <v>5</v>
      </c>
      <c r="AV18" s="5" t="s">
        <v>5</v>
      </c>
      <c r="AW18" s="2" t="s">
        <v>3</v>
      </c>
      <c r="AX18" s="2" t="s">
        <v>3</v>
      </c>
      <c r="AY18" s="2" t="s">
        <v>3</v>
      </c>
      <c r="AZ18" s="2" t="s">
        <v>3</v>
      </c>
      <c r="BA18" s="2" t="s">
        <v>3</v>
      </c>
      <c r="BB18" s="2" t="s">
        <v>3</v>
      </c>
      <c r="BC18" s="4" t="s">
        <v>13</v>
      </c>
      <c r="BD18" s="4" t="s">
        <v>13</v>
      </c>
      <c r="BE18" s="4" t="s">
        <v>13</v>
      </c>
      <c r="BF18" s="2" t="s">
        <v>3</v>
      </c>
      <c r="BG18" s="2" t="s">
        <v>3</v>
      </c>
      <c r="BH18" s="4" t="s">
        <v>13</v>
      </c>
      <c r="BI18" s="5" t="s">
        <v>5</v>
      </c>
      <c r="BJ18" s="2" t="s">
        <v>3</v>
      </c>
      <c r="BK18" s="2" t="s">
        <v>3</v>
      </c>
      <c r="BL18" s="2" t="s">
        <v>3</v>
      </c>
      <c r="BM18" s="2" t="s">
        <v>3</v>
      </c>
      <c r="BN18" s="5" t="s">
        <v>5</v>
      </c>
      <c r="BO18" s="2" t="s">
        <v>3</v>
      </c>
      <c r="BP18" s="2" t="s">
        <v>3</v>
      </c>
      <c r="BQ18" s="5" t="s">
        <v>5</v>
      </c>
      <c r="BR18" s="2" t="s">
        <v>3</v>
      </c>
      <c r="BS18" s="4" t="s">
        <v>13</v>
      </c>
      <c r="BT18" s="5" t="s">
        <v>5</v>
      </c>
      <c r="BU18" s="5" t="s">
        <v>5</v>
      </c>
      <c r="BV18" s="5" t="s">
        <v>5</v>
      </c>
      <c r="BW18" s="5" t="s">
        <v>5</v>
      </c>
      <c r="BX18" s="4" t="s">
        <v>13</v>
      </c>
      <c r="BY18" s="2" t="s">
        <v>3</v>
      </c>
      <c r="BZ18" s="2" t="s">
        <v>3</v>
      </c>
      <c r="CA18" s="4" t="s">
        <v>13</v>
      </c>
      <c r="CB18" s="2" t="s">
        <v>3</v>
      </c>
      <c r="CC18" s="2" t="s">
        <v>3</v>
      </c>
      <c r="CD18" s="2" t="s">
        <v>3</v>
      </c>
    </row>
    <row r="19" spans="1:82" x14ac:dyDescent="0.25">
      <c r="B19" s="20"/>
      <c r="I19" s="1" t="s">
        <v>8</v>
      </c>
      <c r="J19" s="1" t="s">
        <v>8</v>
      </c>
      <c r="K19" s="1" t="s">
        <v>8</v>
      </c>
      <c r="L19" s="1" t="s">
        <v>8</v>
      </c>
      <c r="M19" s="1" t="s">
        <v>8</v>
      </c>
      <c r="N19" s="1" t="s">
        <v>8</v>
      </c>
      <c r="O19" s="1" t="s">
        <v>8</v>
      </c>
      <c r="P19" s="1" t="s">
        <v>8</v>
      </c>
      <c r="Q19" s="1" t="s">
        <v>8</v>
      </c>
      <c r="R19" s="1" t="s">
        <v>8</v>
      </c>
      <c r="S19" s="1" t="s">
        <v>8</v>
      </c>
      <c r="T19" s="1" t="s">
        <v>8</v>
      </c>
      <c r="U19" s="1" t="s">
        <v>8</v>
      </c>
      <c r="V19" s="1" t="s">
        <v>8</v>
      </c>
      <c r="W19" s="1" t="s">
        <v>8</v>
      </c>
      <c r="X19" s="1" t="s">
        <v>8</v>
      </c>
      <c r="Y19" s="1" t="s">
        <v>8</v>
      </c>
      <c r="Z19" s="1" t="s">
        <v>8</v>
      </c>
      <c r="AA19" s="1" t="s">
        <v>8</v>
      </c>
      <c r="AB19" s="1" t="s">
        <v>8</v>
      </c>
      <c r="AC19" s="1" t="s">
        <v>8</v>
      </c>
      <c r="AD19" s="1" t="s">
        <v>8</v>
      </c>
      <c r="AE19" s="1" t="s">
        <v>8</v>
      </c>
      <c r="AF19" s="1" t="s">
        <v>8</v>
      </c>
      <c r="AG19" s="1" t="s">
        <v>8</v>
      </c>
      <c r="AH19" s="1" t="s">
        <v>8</v>
      </c>
      <c r="AI19" s="1" t="s">
        <v>8</v>
      </c>
      <c r="AJ19" s="1" t="s">
        <v>8</v>
      </c>
      <c r="AK19" s="1" t="s">
        <v>8</v>
      </c>
      <c r="AL19" s="1" t="s">
        <v>8</v>
      </c>
      <c r="AM19" s="1" t="s">
        <v>8</v>
      </c>
      <c r="AN19" s="1" t="s">
        <v>8</v>
      </c>
      <c r="AO19" s="1" t="s">
        <v>8</v>
      </c>
      <c r="AP19" s="1" t="s">
        <v>8</v>
      </c>
      <c r="AQ19" s="1" t="s">
        <v>8</v>
      </c>
      <c r="AR19" s="1" t="s">
        <v>8</v>
      </c>
      <c r="AS19" s="1" t="s">
        <v>8</v>
      </c>
      <c r="AT19" s="1" t="s">
        <v>8</v>
      </c>
      <c r="AU19" s="1" t="s">
        <v>8</v>
      </c>
      <c r="AV19" s="1" t="s">
        <v>8</v>
      </c>
      <c r="AW19" s="1" t="s">
        <v>8</v>
      </c>
      <c r="AX19" s="1" t="s">
        <v>8</v>
      </c>
      <c r="AY19" s="1" t="s">
        <v>8</v>
      </c>
      <c r="AZ19" s="1" t="s">
        <v>8</v>
      </c>
      <c r="BA19" s="1" t="s">
        <v>8</v>
      </c>
      <c r="BB19" s="1" t="s">
        <v>8</v>
      </c>
      <c r="BC19" s="1" t="s">
        <v>8</v>
      </c>
      <c r="BD19" s="1" t="s">
        <v>8</v>
      </c>
      <c r="BE19" s="1" t="s">
        <v>8</v>
      </c>
      <c r="BF19" s="1" t="s">
        <v>8</v>
      </c>
      <c r="BG19" s="1" t="s">
        <v>8</v>
      </c>
      <c r="BH19" s="1" t="s">
        <v>8</v>
      </c>
      <c r="BI19" s="1" t="s">
        <v>8</v>
      </c>
      <c r="BJ19" s="1" t="s">
        <v>8</v>
      </c>
      <c r="BK19" s="1" t="s">
        <v>8</v>
      </c>
      <c r="BL19" s="1" t="s">
        <v>8</v>
      </c>
      <c r="BM19" s="1" t="s">
        <v>8</v>
      </c>
      <c r="BN19" s="1" t="s">
        <v>8</v>
      </c>
      <c r="BO19" s="1" t="s">
        <v>8</v>
      </c>
      <c r="BP19" s="1" t="s">
        <v>8</v>
      </c>
      <c r="BQ19" s="1" t="s">
        <v>8</v>
      </c>
      <c r="BR19" s="1" t="s">
        <v>8</v>
      </c>
      <c r="BS19" s="1" t="s">
        <v>8</v>
      </c>
      <c r="BT19" s="1" t="s">
        <v>8</v>
      </c>
      <c r="BU19" s="1" t="s">
        <v>8</v>
      </c>
      <c r="BV19" s="1" t="s">
        <v>8</v>
      </c>
      <c r="BW19" s="1" t="s">
        <v>8</v>
      </c>
      <c r="BX19" s="1" t="s">
        <v>8</v>
      </c>
      <c r="BY19" s="1" t="s">
        <v>8</v>
      </c>
      <c r="BZ19" s="1" t="s">
        <v>8</v>
      </c>
      <c r="CA19" s="1" t="s">
        <v>8</v>
      </c>
      <c r="CB19" s="1" t="s">
        <v>8</v>
      </c>
      <c r="CC19" s="1" t="s">
        <v>8</v>
      </c>
      <c r="CD19" s="1" t="s">
        <v>8</v>
      </c>
    </row>
    <row r="20" spans="1:82" x14ac:dyDescent="0.25">
      <c r="A20" s="1">
        <f>COUNTIF(I20:SSS20,"s")</f>
        <v>66</v>
      </c>
      <c r="B20" s="20">
        <f>A20/G20*100</f>
        <v>89.189189189189193</v>
      </c>
      <c r="C20" s="1">
        <f>COUNTIF(I20:SSS20,"r")</f>
        <v>8</v>
      </c>
      <c r="D20" s="1">
        <f>C20/G20*100</f>
        <v>10.810810810810811</v>
      </c>
      <c r="E20" s="1">
        <f>COUNTIF(I20:SSS20,"i")</f>
        <v>0</v>
      </c>
      <c r="F20" s="1">
        <f>E20/G20*100</f>
        <v>0</v>
      </c>
      <c r="G20" s="1">
        <f>COUNTA(I20:SSR20)</f>
        <v>74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5" t="s">
        <v>5</v>
      </c>
      <c r="AA20" s="5" t="s">
        <v>5</v>
      </c>
      <c r="AB20" s="2" t="s">
        <v>3</v>
      </c>
      <c r="AC20" s="2" t="s">
        <v>3</v>
      </c>
      <c r="AD20" s="5" t="s">
        <v>5</v>
      </c>
      <c r="AE20" s="2" t="s">
        <v>3</v>
      </c>
      <c r="AF20" s="2" t="s">
        <v>3</v>
      </c>
      <c r="AG20" s="2" t="s">
        <v>3</v>
      </c>
      <c r="AH20" s="2" t="s">
        <v>3</v>
      </c>
      <c r="AI20" s="2" t="s">
        <v>3</v>
      </c>
      <c r="AJ20" s="2" t="s">
        <v>3</v>
      </c>
      <c r="AK20" s="2" t="s">
        <v>3</v>
      </c>
      <c r="AL20" s="2" t="s">
        <v>3</v>
      </c>
      <c r="AM20" s="2" t="s">
        <v>3</v>
      </c>
      <c r="AN20" s="5" t="s">
        <v>5</v>
      </c>
      <c r="AO20" s="2" t="s">
        <v>3</v>
      </c>
      <c r="AP20" s="2" t="s">
        <v>3</v>
      </c>
      <c r="AQ20" s="2" t="s">
        <v>3</v>
      </c>
      <c r="AR20" s="2" t="s">
        <v>3</v>
      </c>
      <c r="AS20" s="2" t="s">
        <v>3</v>
      </c>
      <c r="AT20" s="2" t="s">
        <v>3</v>
      </c>
      <c r="AU20" s="5" t="s">
        <v>5</v>
      </c>
      <c r="AV20" s="2" t="s">
        <v>3</v>
      </c>
      <c r="AW20" s="2" t="s">
        <v>3</v>
      </c>
      <c r="AX20" s="2" t="s">
        <v>3</v>
      </c>
      <c r="AY20" s="2" t="s">
        <v>3</v>
      </c>
      <c r="AZ20" s="2" t="s">
        <v>3</v>
      </c>
      <c r="BA20" s="2" t="s">
        <v>3</v>
      </c>
      <c r="BB20" s="2" t="s">
        <v>3</v>
      </c>
      <c r="BC20" s="2" t="s">
        <v>3</v>
      </c>
      <c r="BD20" s="2" t="s">
        <v>3</v>
      </c>
      <c r="BE20" s="2" t="s">
        <v>3</v>
      </c>
      <c r="BF20" s="2" t="s">
        <v>3</v>
      </c>
      <c r="BG20" s="2" t="s">
        <v>3</v>
      </c>
      <c r="BH20" s="2" t="s">
        <v>3</v>
      </c>
      <c r="BI20" s="2" t="s">
        <v>3</v>
      </c>
      <c r="BJ20" s="2" t="s">
        <v>3</v>
      </c>
      <c r="BK20" s="2" t="s">
        <v>3</v>
      </c>
      <c r="BL20" s="2" t="s">
        <v>3</v>
      </c>
      <c r="BM20" s="2" t="s">
        <v>3</v>
      </c>
      <c r="BN20" s="5" t="s">
        <v>5</v>
      </c>
      <c r="BO20" s="2" t="s">
        <v>3</v>
      </c>
      <c r="BP20" s="2" t="s">
        <v>3</v>
      </c>
      <c r="BQ20" s="2" t="s">
        <v>3</v>
      </c>
      <c r="BR20" s="2" t="s">
        <v>3</v>
      </c>
      <c r="BS20" s="2" t="s">
        <v>3</v>
      </c>
      <c r="BT20" s="2" t="s">
        <v>3</v>
      </c>
      <c r="BU20" s="5" t="s">
        <v>5</v>
      </c>
      <c r="BV20" s="5" t="s">
        <v>5</v>
      </c>
      <c r="BW20" s="2" t="s">
        <v>3</v>
      </c>
      <c r="BX20" s="2" t="s">
        <v>3</v>
      </c>
      <c r="BY20" s="2" t="s">
        <v>3</v>
      </c>
      <c r="BZ20" s="2" t="s">
        <v>3</v>
      </c>
      <c r="CA20" s="2" t="s">
        <v>3</v>
      </c>
      <c r="CB20" s="2" t="s">
        <v>3</v>
      </c>
      <c r="CC20" s="2" t="s">
        <v>3</v>
      </c>
      <c r="CD20" s="2" t="s">
        <v>3</v>
      </c>
    </row>
    <row r="21" spans="1:82" x14ac:dyDescent="0.25">
      <c r="B21" s="20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" t="s">
        <v>42</v>
      </c>
      <c r="AA21" s="1" t="s">
        <v>42</v>
      </c>
      <c r="AB21" s="13"/>
      <c r="AC21" s="13"/>
      <c r="AD21" s="1" t="s">
        <v>42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" t="s">
        <v>42</v>
      </c>
      <c r="AO21" s="13"/>
      <c r="AP21" s="13"/>
      <c r="AQ21" s="13"/>
      <c r="AR21" s="13"/>
      <c r="AS21" s="13"/>
      <c r="AT21" s="13"/>
      <c r="AU21" s="1" t="s">
        <v>42</v>
      </c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" t="s">
        <v>42</v>
      </c>
      <c r="BO21" s="13"/>
      <c r="BP21" s="13"/>
      <c r="BQ21" s="13"/>
      <c r="BR21" s="13"/>
      <c r="BS21" s="13"/>
      <c r="BT21" s="13"/>
      <c r="BU21" s="1" t="s">
        <v>42</v>
      </c>
      <c r="BV21" s="1" t="s">
        <v>42</v>
      </c>
      <c r="BW21" s="13"/>
      <c r="BX21" s="13"/>
      <c r="BY21" s="13"/>
      <c r="BZ21" s="13"/>
      <c r="CA21" s="13"/>
      <c r="CB21" s="13"/>
      <c r="CC21" s="13"/>
      <c r="CD21" s="13"/>
    </row>
    <row r="22" spans="1:82" x14ac:dyDescent="0.25">
      <c r="A22" s="1">
        <f>COUNTIF(I22:SSS22,"s")</f>
        <v>1</v>
      </c>
      <c r="B22" s="20">
        <f>A22/G22*100</f>
        <v>12.5</v>
      </c>
      <c r="C22" s="1">
        <f>COUNTIF(I22:SSS22,"r")</f>
        <v>0</v>
      </c>
      <c r="D22" s="1">
        <f>C22/G22*100</f>
        <v>0</v>
      </c>
      <c r="E22" s="1">
        <f>COUNTIF(I22:SSS22,"i")</f>
        <v>7</v>
      </c>
      <c r="F22" s="1">
        <f>E22/G22*100</f>
        <v>87.5</v>
      </c>
      <c r="G22" s="1">
        <f>COUNTA(I22:SSR22)</f>
        <v>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" t="s">
        <v>13</v>
      </c>
      <c r="AA22" s="4" t="s">
        <v>13</v>
      </c>
      <c r="AB22" s="13"/>
      <c r="AC22" s="13"/>
      <c r="AD22" s="2" t="s">
        <v>3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4" t="s">
        <v>13</v>
      </c>
      <c r="AO22" s="13"/>
      <c r="AP22" s="13"/>
      <c r="AQ22" s="13"/>
      <c r="AR22" s="13"/>
      <c r="AS22" s="13"/>
      <c r="AT22" s="13"/>
      <c r="AU22" s="4" t="s">
        <v>13</v>
      </c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4" t="s">
        <v>13</v>
      </c>
      <c r="BO22" s="13"/>
      <c r="BP22" s="13"/>
      <c r="BQ22" s="13"/>
      <c r="BR22" s="13"/>
      <c r="BS22" s="13"/>
      <c r="BT22" s="13"/>
      <c r="BU22" s="4" t="s">
        <v>13</v>
      </c>
      <c r="BV22" s="4" t="s">
        <v>13</v>
      </c>
      <c r="BW22" s="13"/>
      <c r="BX22" s="13"/>
      <c r="BY22" s="13"/>
      <c r="BZ22" s="13"/>
      <c r="CA22" s="13"/>
      <c r="CB22" s="13"/>
      <c r="CC22" s="13"/>
      <c r="CD22" s="13"/>
    </row>
    <row r="23" spans="1:82" x14ac:dyDescent="0.25">
      <c r="B23" s="20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" t="s">
        <v>39</v>
      </c>
      <c r="AA23" s="1" t="s">
        <v>39</v>
      </c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" t="s">
        <v>39</v>
      </c>
      <c r="AO23" s="13"/>
      <c r="AP23" s="13"/>
      <c r="AQ23" s="13"/>
      <c r="AR23" s="13"/>
      <c r="AS23" s="13"/>
      <c r="AT23" s="13"/>
      <c r="AU23" s="1" t="s">
        <v>39</v>
      </c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" t="s">
        <v>39</v>
      </c>
      <c r="BO23" s="13"/>
      <c r="BP23" s="13"/>
      <c r="BQ23" s="13"/>
      <c r="BR23" s="13"/>
      <c r="BS23" s="13"/>
      <c r="BT23" s="13"/>
      <c r="BU23" s="1" t="s">
        <v>39</v>
      </c>
      <c r="BV23" s="1" t="s">
        <v>39</v>
      </c>
      <c r="BW23" s="13"/>
      <c r="BX23" s="13"/>
      <c r="BY23" s="13"/>
      <c r="BZ23" s="13"/>
      <c r="CA23" s="13"/>
      <c r="CB23" s="13"/>
      <c r="CC23" s="13"/>
      <c r="CD23" s="13"/>
    </row>
    <row r="24" spans="1:82" x14ac:dyDescent="0.25">
      <c r="A24" s="1">
        <f>COUNTIF(I24:SSS24,"s")</f>
        <v>7</v>
      </c>
      <c r="B24" s="20">
        <f>A24/G24*100</f>
        <v>100</v>
      </c>
      <c r="C24" s="1">
        <f>COUNTIF(I24:SSS24,"r")</f>
        <v>0</v>
      </c>
      <c r="D24" s="1">
        <f>C24/G24*100</f>
        <v>0</v>
      </c>
      <c r="E24" s="1">
        <f>COUNTIF(I24:SSS24,"i")</f>
        <v>0</v>
      </c>
      <c r="F24" s="1">
        <f>E24/G24*100</f>
        <v>0</v>
      </c>
      <c r="G24" s="1">
        <f>COUNTA(I24:SSR24)</f>
        <v>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" t="s">
        <v>3</v>
      </c>
      <c r="AA24" s="2" t="s">
        <v>3</v>
      </c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2" t="s">
        <v>3</v>
      </c>
      <c r="AO24" s="13"/>
      <c r="AP24" s="13"/>
      <c r="AQ24" s="13"/>
      <c r="AR24" s="13"/>
      <c r="AS24" s="13"/>
      <c r="AT24" s="13"/>
      <c r="AU24" s="2" t="s">
        <v>3</v>
      </c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2" t="s">
        <v>3</v>
      </c>
      <c r="BO24" s="13"/>
      <c r="BP24" s="13"/>
      <c r="BQ24" s="13"/>
      <c r="BR24" s="13"/>
      <c r="BS24" s="13"/>
      <c r="BT24" s="13"/>
      <c r="BU24" s="2" t="s">
        <v>3</v>
      </c>
      <c r="BV24" s="2" t="s">
        <v>3</v>
      </c>
      <c r="BW24" s="13"/>
      <c r="BX24" s="13"/>
      <c r="BY24" s="13"/>
      <c r="BZ24" s="13"/>
      <c r="CA24" s="13"/>
      <c r="CB24" s="13"/>
      <c r="CC24" s="13"/>
      <c r="CD24" s="13"/>
    </row>
    <row r="25" spans="1:82" x14ac:dyDescent="0.25">
      <c r="B25" s="20"/>
      <c r="I25" s="1" t="s">
        <v>2</v>
      </c>
      <c r="J25" s="1" t="s">
        <v>2</v>
      </c>
      <c r="K25" s="1" t="s">
        <v>2</v>
      </c>
      <c r="L25" s="1" t="s">
        <v>2</v>
      </c>
      <c r="M25" s="1" t="s">
        <v>2</v>
      </c>
      <c r="N25" s="1" t="s">
        <v>2</v>
      </c>
      <c r="O25" s="1" t="s">
        <v>2</v>
      </c>
      <c r="P25" s="1" t="s">
        <v>2</v>
      </c>
      <c r="Q25" s="1" t="s">
        <v>2</v>
      </c>
      <c r="R25" s="1" t="s">
        <v>2</v>
      </c>
      <c r="S25" s="1" t="s">
        <v>2</v>
      </c>
      <c r="T25" s="1" t="s">
        <v>2</v>
      </c>
      <c r="U25" s="1" t="s">
        <v>2</v>
      </c>
      <c r="V25" s="1" t="s">
        <v>2</v>
      </c>
      <c r="W25" s="1" t="s">
        <v>2</v>
      </c>
      <c r="X25" s="1" t="s">
        <v>2</v>
      </c>
      <c r="Y25" s="1" t="s">
        <v>2</v>
      </c>
      <c r="Z25" s="1" t="s">
        <v>2</v>
      </c>
      <c r="AA25" s="1" t="s">
        <v>2</v>
      </c>
      <c r="AB25" s="1" t="s">
        <v>2</v>
      </c>
      <c r="AC25" s="1" t="s">
        <v>2</v>
      </c>
      <c r="AD25" s="1" t="s">
        <v>2</v>
      </c>
      <c r="AE25" s="1" t="s">
        <v>2</v>
      </c>
      <c r="AF25" s="1" t="s">
        <v>2</v>
      </c>
      <c r="AG25" s="1" t="s">
        <v>2</v>
      </c>
      <c r="AH25" s="1" t="s">
        <v>2</v>
      </c>
      <c r="AI25" s="1" t="s">
        <v>2</v>
      </c>
      <c r="AJ25" s="1" t="s">
        <v>2</v>
      </c>
      <c r="AK25" s="1" t="s">
        <v>2</v>
      </c>
      <c r="AL25" s="1" t="s">
        <v>2</v>
      </c>
      <c r="AM25" s="1" t="s">
        <v>2</v>
      </c>
      <c r="AN25" s="1" t="s">
        <v>2</v>
      </c>
      <c r="AO25" s="1" t="s">
        <v>2</v>
      </c>
      <c r="AP25" s="1" t="s">
        <v>2</v>
      </c>
      <c r="AQ25" s="1" t="s">
        <v>2</v>
      </c>
      <c r="AR25" s="1" t="s">
        <v>2</v>
      </c>
      <c r="AS25" s="1" t="s">
        <v>2</v>
      </c>
      <c r="AT25" s="1" t="s">
        <v>2</v>
      </c>
      <c r="AU25" s="1" t="s">
        <v>2</v>
      </c>
      <c r="AV25" s="1" t="s">
        <v>2</v>
      </c>
      <c r="AW25" s="1" t="s">
        <v>2</v>
      </c>
      <c r="AX25" s="1" t="s">
        <v>2</v>
      </c>
      <c r="AY25" s="1" t="s">
        <v>2</v>
      </c>
      <c r="AZ25" s="1" t="s">
        <v>2</v>
      </c>
      <c r="BA25" s="1" t="s">
        <v>2</v>
      </c>
      <c r="BB25" s="1" t="s">
        <v>2</v>
      </c>
      <c r="BC25" s="1" t="s">
        <v>2</v>
      </c>
      <c r="BD25" s="1" t="s">
        <v>2</v>
      </c>
      <c r="BE25" s="1" t="s">
        <v>2</v>
      </c>
      <c r="BF25" s="1" t="s">
        <v>2</v>
      </c>
      <c r="BG25" s="1" t="s">
        <v>2</v>
      </c>
      <c r="BH25" s="1" t="s">
        <v>2</v>
      </c>
      <c r="BI25" s="1" t="s">
        <v>2</v>
      </c>
      <c r="BJ25" s="1" t="s">
        <v>2</v>
      </c>
      <c r="BK25" s="1" t="s">
        <v>2</v>
      </c>
      <c r="BL25" s="1" t="s">
        <v>2</v>
      </c>
      <c r="BM25" s="1" t="s">
        <v>2</v>
      </c>
      <c r="BN25" s="1" t="s">
        <v>2</v>
      </c>
      <c r="BO25" s="1" t="s">
        <v>2</v>
      </c>
      <c r="BP25" s="1" t="s">
        <v>2</v>
      </c>
      <c r="BQ25" s="1" t="s">
        <v>2</v>
      </c>
      <c r="BR25" s="1" t="s">
        <v>2</v>
      </c>
      <c r="BS25" s="1" t="s">
        <v>2</v>
      </c>
      <c r="BT25" s="1" t="s">
        <v>2</v>
      </c>
      <c r="BU25" s="1" t="s">
        <v>2</v>
      </c>
      <c r="BV25" s="1" t="s">
        <v>2</v>
      </c>
      <c r="BW25" s="1" t="s">
        <v>2</v>
      </c>
      <c r="BX25" s="1" t="s">
        <v>2</v>
      </c>
      <c r="BY25" s="1" t="s">
        <v>2</v>
      </c>
      <c r="BZ25" s="1" t="s">
        <v>2</v>
      </c>
      <c r="CA25" s="1" t="s">
        <v>2</v>
      </c>
      <c r="CB25" s="1" t="s">
        <v>2</v>
      </c>
      <c r="CC25" s="1" t="s">
        <v>2</v>
      </c>
      <c r="CD25" s="1" t="s">
        <v>2</v>
      </c>
    </row>
    <row r="26" spans="1:82" x14ac:dyDescent="0.25">
      <c r="A26" s="1">
        <f>COUNTIF(I26:SSS26,"s")</f>
        <v>73</v>
      </c>
      <c r="B26" s="20">
        <f>A26/G26*100</f>
        <v>98.648648648648646</v>
      </c>
      <c r="C26" s="1">
        <f>COUNTIF(I26:SSS26,"r")</f>
        <v>1</v>
      </c>
      <c r="D26" s="1">
        <f>C26/G26*100</f>
        <v>1.3513513513513513</v>
      </c>
      <c r="E26" s="1">
        <f>COUNTIF(I26:SSS26,"i")</f>
        <v>0</v>
      </c>
      <c r="F26" s="1">
        <f>E26/G26*100</f>
        <v>0</v>
      </c>
      <c r="G26" s="1">
        <f>COUNTA(I26:SSR26)</f>
        <v>74</v>
      </c>
      <c r="I26" s="2" t="s">
        <v>3</v>
      </c>
      <c r="J26" s="2" t="s">
        <v>3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  <c r="U26" s="2" t="s">
        <v>3</v>
      </c>
      <c r="V26" s="2" t="s">
        <v>3</v>
      </c>
      <c r="W26" s="2" t="s">
        <v>3</v>
      </c>
      <c r="X26" s="2" t="s">
        <v>3</v>
      </c>
      <c r="Y26" s="2" t="s">
        <v>3</v>
      </c>
      <c r="Z26" s="2" t="s">
        <v>3</v>
      </c>
      <c r="AA26" s="2" t="s">
        <v>3</v>
      </c>
      <c r="AB26" s="2" t="s">
        <v>3</v>
      </c>
      <c r="AC26" s="2" t="s">
        <v>3</v>
      </c>
      <c r="AD26" s="2" t="s">
        <v>3</v>
      </c>
      <c r="AE26" s="2" t="s">
        <v>3</v>
      </c>
      <c r="AF26" s="2" t="s">
        <v>3</v>
      </c>
      <c r="AG26" s="2" t="s">
        <v>3</v>
      </c>
      <c r="AH26" s="2" t="s">
        <v>3</v>
      </c>
      <c r="AI26" s="2" t="s">
        <v>3</v>
      </c>
      <c r="AJ26" s="2" t="s">
        <v>3</v>
      </c>
      <c r="AK26" s="2" t="s">
        <v>3</v>
      </c>
      <c r="AL26" s="2" t="s">
        <v>3</v>
      </c>
      <c r="AM26" s="2" t="s">
        <v>3</v>
      </c>
      <c r="AN26" s="2" t="s">
        <v>3</v>
      </c>
      <c r="AO26" s="2" t="s">
        <v>3</v>
      </c>
      <c r="AP26" s="2" t="s">
        <v>3</v>
      </c>
      <c r="AQ26" s="2" t="s">
        <v>3</v>
      </c>
      <c r="AR26" s="2" t="s">
        <v>3</v>
      </c>
      <c r="AS26" s="2" t="s">
        <v>3</v>
      </c>
      <c r="AT26" s="5" t="s">
        <v>5</v>
      </c>
      <c r="AU26" s="2" t="s">
        <v>3</v>
      </c>
      <c r="AV26" s="2" t="s">
        <v>3</v>
      </c>
      <c r="AW26" s="2" t="s">
        <v>3</v>
      </c>
      <c r="AX26" s="2" t="s">
        <v>3</v>
      </c>
      <c r="AY26" s="2" t="s">
        <v>3</v>
      </c>
      <c r="AZ26" s="2" t="s">
        <v>3</v>
      </c>
      <c r="BA26" s="2" t="s">
        <v>3</v>
      </c>
      <c r="BB26" s="2" t="s">
        <v>3</v>
      </c>
      <c r="BC26" s="2" t="s">
        <v>3</v>
      </c>
      <c r="BD26" s="2" t="s">
        <v>3</v>
      </c>
      <c r="BE26" s="2" t="s">
        <v>3</v>
      </c>
      <c r="BF26" s="2" t="s">
        <v>3</v>
      </c>
      <c r="BG26" s="2" t="s">
        <v>3</v>
      </c>
      <c r="BH26" s="2" t="s">
        <v>3</v>
      </c>
      <c r="BI26" s="2" t="s">
        <v>3</v>
      </c>
      <c r="BJ26" s="2" t="s">
        <v>3</v>
      </c>
      <c r="BK26" s="2" t="s">
        <v>3</v>
      </c>
      <c r="BL26" s="2" t="s">
        <v>3</v>
      </c>
      <c r="BM26" s="2" t="s">
        <v>3</v>
      </c>
      <c r="BN26" s="2" t="s">
        <v>3</v>
      </c>
      <c r="BO26" s="2" t="s">
        <v>3</v>
      </c>
      <c r="BP26" s="2" t="s">
        <v>3</v>
      </c>
      <c r="BQ26" s="2" t="s">
        <v>3</v>
      </c>
      <c r="BR26" s="2" t="s">
        <v>3</v>
      </c>
      <c r="BS26" s="2" t="s">
        <v>3</v>
      </c>
      <c r="BT26" s="2" t="s">
        <v>3</v>
      </c>
      <c r="BU26" s="2" t="s">
        <v>3</v>
      </c>
      <c r="BV26" s="2" t="s">
        <v>3</v>
      </c>
      <c r="BW26" s="2" t="s">
        <v>3</v>
      </c>
      <c r="BX26" s="2" t="s">
        <v>3</v>
      </c>
      <c r="BY26" s="2" t="s">
        <v>3</v>
      </c>
      <c r="BZ26" s="2" t="s">
        <v>3</v>
      </c>
      <c r="CA26" s="2" t="s">
        <v>3</v>
      </c>
      <c r="CB26" s="2" t="s">
        <v>3</v>
      </c>
      <c r="CC26" s="2" t="s">
        <v>3</v>
      </c>
      <c r="CD26" s="2" t="s">
        <v>3</v>
      </c>
    </row>
    <row r="27" spans="1:82" x14ac:dyDescent="0.25">
      <c r="B27" s="20"/>
      <c r="I27" s="1" t="s">
        <v>9</v>
      </c>
      <c r="J27" s="1" t="s">
        <v>9</v>
      </c>
      <c r="K27" s="1" t="s">
        <v>9</v>
      </c>
      <c r="L27" s="1" t="s">
        <v>9</v>
      </c>
      <c r="M27" s="1" t="s">
        <v>9</v>
      </c>
      <c r="N27" s="1" t="s">
        <v>9</v>
      </c>
      <c r="O27" s="1" t="s">
        <v>9</v>
      </c>
      <c r="P27" s="1" t="s">
        <v>9</v>
      </c>
      <c r="Q27" s="1" t="s">
        <v>9</v>
      </c>
      <c r="R27" s="1" t="s">
        <v>9</v>
      </c>
      <c r="S27" s="1" t="s">
        <v>9</v>
      </c>
      <c r="T27" s="1" t="s">
        <v>9</v>
      </c>
      <c r="U27" s="1" t="s">
        <v>9</v>
      </c>
      <c r="V27" s="1" t="s">
        <v>9</v>
      </c>
      <c r="W27" s="1" t="s">
        <v>9</v>
      </c>
      <c r="X27" s="1" t="s">
        <v>9</v>
      </c>
      <c r="Y27" s="1" t="s">
        <v>9</v>
      </c>
      <c r="Z27" s="1" t="s">
        <v>9</v>
      </c>
      <c r="AA27" s="1" t="s">
        <v>9</v>
      </c>
      <c r="AB27" s="1" t="s">
        <v>9</v>
      </c>
      <c r="AC27" s="13"/>
      <c r="AD27" s="1" t="s">
        <v>9</v>
      </c>
      <c r="AE27" s="1" t="s">
        <v>9</v>
      </c>
      <c r="AF27" s="1" t="s">
        <v>9</v>
      </c>
      <c r="AG27" s="13"/>
      <c r="AH27" s="1" t="s">
        <v>9</v>
      </c>
      <c r="AI27" s="1" t="s">
        <v>9</v>
      </c>
      <c r="AJ27" s="13"/>
      <c r="AK27" s="1" t="s">
        <v>9</v>
      </c>
      <c r="AL27" s="1" t="s">
        <v>9</v>
      </c>
      <c r="AM27" s="1" t="s">
        <v>9</v>
      </c>
      <c r="AN27" s="1" t="s">
        <v>9</v>
      </c>
      <c r="AO27" s="1" t="s">
        <v>9</v>
      </c>
      <c r="AP27" s="1" t="s">
        <v>9</v>
      </c>
      <c r="AQ27" s="1" t="s">
        <v>9</v>
      </c>
      <c r="AR27" s="1" t="s">
        <v>9</v>
      </c>
      <c r="AS27" s="1" t="s">
        <v>9</v>
      </c>
      <c r="AT27" s="1" t="s">
        <v>9</v>
      </c>
      <c r="AU27" s="1" t="s">
        <v>9</v>
      </c>
      <c r="AV27" s="1" t="s">
        <v>9</v>
      </c>
      <c r="AW27" s="1" t="s">
        <v>9</v>
      </c>
      <c r="AX27" s="1" t="s">
        <v>9</v>
      </c>
      <c r="AY27" s="1" t="s">
        <v>9</v>
      </c>
      <c r="AZ27" s="1" t="s">
        <v>9</v>
      </c>
      <c r="BA27" s="1" t="s">
        <v>9</v>
      </c>
      <c r="BB27" s="1" t="s">
        <v>9</v>
      </c>
      <c r="BC27" s="1" t="s">
        <v>9</v>
      </c>
      <c r="BD27" s="1" t="s">
        <v>9</v>
      </c>
      <c r="BE27" s="1" t="s">
        <v>9</v>
      </c>
      <c r="BF27" s="1" t="s">
        <v>9</v>
      </c>
      <c r="BG27" s="1" t="s">
        <v>9</v>
      </c>
      <c r="BH27" s="1" t="s">
        <v>9</v>
      </c>
      <c r="BI27" s="1" t="s">
        <v>9</v>
      </c>
      <c r="BJ27" s="1" t="s">
        <v>9</v>
      </c>
      <c r="BK27" s="13"/>
      <c r="BL27" s="1" t="s">
        <v>9</v>
      </c>
      <c r="BM27" s="1" t="s">
        <v>9</v>
      </c>
      <c r="BN27" s="1" t="s">
        <v>9</v>
      </c>
      <c r="BO27" s="1" t="s">
        <v>9</v>
      </c>
      <c r="BP27" s="1" t="s">
        <v>9</v>
      </c>
      <c r="BQ27" s="1" t="s">
        <v>9</v>
      </c>
      <c r="BR27" s="1" t="s">
        <v>9</v>
      </c>
      <c r="BS27" s="1" t="s">
        <v>9</v>
      </c>
      <c r="BT27" s="1" t="s">
        <v>9</v>
      </c>
      <c r="BU27" s="1" t="s">
        <v>9</v>
      </c>
      <c r="BV27" s="1" t="s">
        <v>9</v>
      </c>
      <c r="BW27" s="1" t="s">
        <v>9</v>
      </c>
      <c r="BX27" s="1" t="s">
        <v>9</v>
      </c>
      <c r="BY27" s="13"/>
      <c r="BZ27" s="1" t="s">
        <v>9</v>
      </c>
      <c r="CA27" s="1" t="s">
        <v>9</v>
      </c>
      <c r="CB27" s="1" t="s">
        <v>9</v>
      </c>
      <c r="CC27" s="1" t="s">
        <v>9</v>
      </c>
      <c r="CD27" s="1" t="s">
        <v>9</v>
      </c>
    </row>
    <row r="28" spans="1:82" x14ac:dyDescent="0.25">
      <c r="A28" s="1">
        <f>COUNTIF(I28:SSS28,"s")</f>
        <v>46</v>
      </c>
      <c r="B28" s="20">
        <f>A28/G28*100</f>
        <v>66.666666666666657</v>
      </c>
      <c r="C28" s="1">
        <f>COUNTIF(I28:SSS28,"r")</f>
        <v>23</v>
      </c>
      <c r="D28" s="1">
        <f>C28/G28*100</f>
        <v>33.333333333333329</v>
      </c>
      <c r="E28" s="1">
        <f>COUNTIF(I28:SSS28,"i")</f>
        <v>0</v>
      </c>
      <c r="F28" s="1">
        <f>E28/G28*100</f>
        <v>0</v>
      </c>
      <c r="G28" s="1">
        <f>COUNTA(I28:SSR28)</f>
        <v>69</v>
      </c>
      <c r="I28" s="2" t="s">
        <v>3</v>
      </c>
      <c r="J28" s="5" t="s">
        <v>5</v>
      </c>
      <c r="K28" s="2" t="s">
        <v>3</v>
      </c>
      <c r="L28" s="2" t="s">
        <v>3</v>
      </c>
      <c r="M28" s="2" t="s">
        <v>3</v>
      </c>
      <c r="N28" s="2" t="s">
        <v>3</v>
      </c>
      <c r="O28" s="5" t="s">
        <v>5</v>
      </c>
      <c r="P28" s="2" t="s">
        <v>3</v>
      </c>
      <c r="Q28" s="2" t="s">
        <v>3</v>
      </c>
      <c r="R28" s="2" t="s">
        <v>3</v>
      </c>
      <c r="S28" s="2" t="s">
        <v>3</v>
      </c>
      <c r="T28" s="5" t="s">
        <v>5</v>
      </c>
      <c r="U28" s="5" t="s">
        <v>5</v>
      </c>
      <c r="V28" s="5" t="s">
        <v>5</v>
      </c>
      <c r="W28" s="5" t="s">
        <v>5</v>
      </c>
      <c r="X28" s="5" t="s">
        <v>5</v>
      </c>
      <c r="Y28" s="2" t="s">
        <v>3</v>
      </c>
      <c r="Z28" s="5" t="s">
        <v>5</v>
      </c>
      <c r="AA28" s="5" t="s">
        <v>5</v>
      </c>
      <c r="AB28" s="2" t="s">
        <v>3</v>
      </c>
      <c r="AC28" s="13"/>
      <c r="AD28" s="2" t="s">
        <v>3</v>
      </c>
      <c r="AE28" s="2" t="s">
        <v>3</v>
      </c>
      <c r="AF28" s="2" t="s">
        <v>3</v>
      </c>
      <c r="AG28" s="13"/>
      <c r="AH28" s="2" t="s">
        <v>3</v>
      </c>
      <c r="AI28" s="2" t="s">
        <v>3</v>
      </c>
      <c r="AJ28" s="13"/>
      <c r="AK28" s="2" t="s">
        <v>3</v>
      </c>
      <c r="AL28" s="2" t="s">
        <v>3</v>
      </c>
      <c r="AM28" s="2" t="s">
        <v>3</v>
      </c>
      <c r="AN28" s="5" t="s">
        <v>5</v>
      </c>
      <c r="AO28" s="5" t="s">
        <v>5</v>
      </c>
      <c r="AP28" s="2" t="s">
        <v>3</v>
      </c>
      <c r="AQ28" s="2" t="s">
        <v>3</v>
      </c>
      <c r="AR28" s="2" t="s">
        <v>3</v>
      </c>
      <c r="AS28" s="2" t="s">
        <v>3</v>
      </c>
      <c r="AT28" s="5" t="s">
        <v>5</v>
      </c>
      <c r="AU28" s="5" t="s">
        <v>5</v>
      </c>
      <c r="AV28" s="2" t="s">
        <v>3</v>
      </c>
      <c r="AW28" s="2" t="s">
        <v>3</v>
      </c>
      <c r="AX28" s="2" t="s">
        <v>3</v>
      </c>
      <c r="AY28" s="2" t="s">
        <v>3</v>
      </c>
      <c r="AZ28" s="2" t="s">
        <v>3</v>
      </c>
      <c r="BA28" s="2" t="s">
        <v>3</v>
      </c>
      <c r="BB28" s="2" t="s">
        <v>3</v>
      </c>
      <c r="BC28" s="5" t="s">
        <v>5</v>
      </c>
      <c r="BD28" s="5" t="s">
        <v>5</v>
      </c>
      <c r="BE28" s="5" t="s">
        <v>5</v>
      </c>
      <c r="BF28" s="2" t="s">
        <v>3</v>
      </c>
      <c r="BG28" s="2" t="s">
        <v>3</v>
      </c>
      <c r="BH28" s="2" t="s">
        <v>3</v>
      </c>
      <c r="BI28" s="2" t="s">
        <v>3</v>
      </c>
      <c r="BJ28" s="5" t="s">
        <v>5</v>
      </c>
      <c r="BK28" s="13"/>
      <c r="BL28" s="2" t="s">
        <v>3</v>
      </c>
      <c r="BM28" s="2" t="s">
        <v>3</v>
      </c>
      <c r="BN28" s="2" t="s">
        <v>5</v>
      </c>
      <c r="BO28" s="2" t="s">
        <v>3</v>
      </c>
      <c r="BP28" s="2" t="s">
        <v>3</v>
      </c>
      <c r="BQ28" s="2" t="s">
        <v>3</v>
      </c>
      <c r="BR28" s="2" t="s">
        <v>3</v>
      </c>
      <c r="BS28" s="2" t="s">
        <v>3</v>
      </c>
      <c r="BT28" s="5" t="s">
        <v>5</v>
      </c>
      <c r="BU28" s="5" t="s">
        <v>5</v>
      </c>
      <c r="BV28" s="5" t="s">
        <v>5</v>
      </c>
      <c r="BW28" s="5" t="s">
        <v>5</v>
      </c>
      <c r="BX28" s="2" t="s">
        <v>3</v>
      </c>
      <c r="BY28" s="13"/>
      <c r="BZ28" s="2" t="s">
        <v>3</v>
      </c>
      <c r="CA28" s="5" t="s">
        <v>5</v>
      </c>
      <c r="CB28" s="2" t="s">
        <v>3</v>
      </c>
      <c r="CC28" s="2" t="s">
        <v>3</v>
      </c>
      <c r="CD28" s="2" t="s">
        <v>3</v>
      </c>
    </row>
    <row r="29" spans="1:82" x14ac:dyDescent="0.25">
      <c r="B29" s="20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" t="s">
        <v>37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" t="s">
        <v>37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</row>
    <row r="30" spans="1:82" x14ac:dyDescent="0.25">
      <c r="A30" s="1">
        <f>COUNTIF(I30:SSS30,"s")</f>
        <v>2</v>
      </c>
      <c r="B30" s="20">
        <f>A30/G30*100</f>
        <v>100</v>
      </c>
      <c r="C30" s="1">
        <f>COUNTIF(I30:SSS30,"r")</f>
        <v>0</v>
      </c>
      <c r="D30" s="1">
        <f>C30/G30*100</f>
        <v>0</v>
      </c>
      <c r="E30" s="1">
        <f>COUNTIF(I30:SSS30,"i")</f>
        <v>0</v>
      </c>
      <c r="F30" s="1">
        <f>E30/G30*100</f>
        <v>0</v>
      </c>
      <c r="G30" s="1">
        <f>COUNTA(I30:SSR30)</f>
        <v>2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" t="s">
        <v>3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2" t="s">
        <v>3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</row>
    <row r="31" spans="1:82" x14ac:dyDescent="0.25">
      <c r="B31" s="20"/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1" t="s">
        <v>11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3"/>
      <c r="V31" s="1" t="s">
        <v>11</v>
      </c>
      <c r="W31" s="1" t="s">
        <v>11</v>
      </c>
      <c r="X31" s="1" t="s">
        <v>11</v>
      </c>
      <c r="Y31" s="1" t="s">
        <v>11</v>
      </c>
      <c r="Z31" s="1" t="s">
        <v>11</v>
      </c>
      <c r="AA31" s="1" t="s">
        <v>11</v>
      </c>
      <c r="AB31" s="1" t="s">
        <v>11</v>
      </c>
      <c r="AC31" s="1" t="s">
        <v>11</v>
      </c>
      <c r="AD31" s="1" t="s">
        <v>11</v>
      </c>
      <c r="AE31" s="1" t="s">
        <v>11</v>
      </c>
      <c r="AF31" s="1" t="s">
        <v>11</v>
      </c>
      <c r="AG31" s="1" t="s">
        <v>11</v>
      </c>
      <c r="AH31" s="1" t="s">
        <v>11</v>
      </c>
      <c r="AI31" s="1" t="s">
        <v>11</v>
      </c>
      <c r="AJ31" s="1" t="s">
        <v>11</v>
      </c>
      <c r="AK31" s="1" t="s">
        <v>11</v>
      </c>
      <c r="AL31" s="1" t="s">
        <v>11</v>
      </c>
      <c r="AM31" s="1" t="s">
        <v>11</v>
      </c>
      <c r="AN31" s="1" t="s">
        <v>11</v>
      </c>
      <c r="AO31" s="1" t="s">
        <v>11</v>
      </c>
      <c r="AP31" s="1" t="s">
        <v>11</v>
      </c>
      <c r="AQ31" s="1" t="s">
        <v>11</v>
      </c>
      <c r="AR31" s="1" t="s">
        <v>11</v>
      </c>
      <c r="AS31" s="1" t="s">
        <v>11</v>
      </c>
      <c r="AT31" s="1" t="s">
        <v>11</v>
      </c>
      <c r="AU31" s="1" t="s">
        <v>11</v>
      </c>
      <c r="AV31" s="1" t="s">
        <v>11</v>
      </c>
      <c r="AW31" s="1" t="s">
        <v>11</v>
      </c>
      <c r="AX31" s="1" t="s">
        <v>11</v>
      </c>
      <c r="AY31" s="1" t="s">
        <v>11</v>
      </c>
      <c r="AZ31" s="1" t="s">
        <v>11</v>
      </c>
      <c r="BA31" s="13"/>
      <c r="BB31" s="1" t="s">
        <v>11</v>
      </c>
      <c r="BC31" s="1" t="s">
        <v>11</v>
      </c>
      <c r="BD31" s="1" t="s">
        <v>11</v>
      </c>
      <c r="BE31" s="1" t="s">
        <v>11</v>
      </c>
      <c r="BF31" s="1" t="s">
        <v>11</v>
      </c>
      <c r="BG31" s="1" t="s">
        <v>11</v>
      </c>
      <c r="BH31" s="1" t="s">
        <v>11</v>
      </c>
      <c r="BI31" s="1" t="s">
        <v>11</v>
      </c>
      <c r="BJ31" s="1" t="s">
        <v>11</v>
      </c>
      <c r="BK31" s="1" t="s">
        <v>11</v>
      </c>
      <c r="BL31" s="1" t="s">
        <v>11</v>
      </c>
      <c r="BM31" s="1" t="s">
        <v>11</v>
      </c>
      <c r="BN31" s="1" t="s">
        <v>11</v>
      </c>
      <c r="BO31" s="1" t="s">
        <v>11</v>
      </c>
      <c r="BP31" s="1" t="s">
        <v>11</v>
      </c>
      <c r="BQ31" s="1" t="s">
        <v>11</v>
      </c>
      <c r="BR31" s="1" t="s">
        <v>11</v>
      </c>
      <c r="BS31" s="1" t="s">
        <v>11</v>
      </c>
      <c r="BT31" s="1" t="s">
        <v>11</v>
      </c>
      <c r="BU31" s="1" t="s">
        <v>11</v>
      </c>
      <c r="BV31" s="1" t="s">
        <v>11</v>
      </c>
      <c r="BW31" s="1" t="s">
        <v>11</v>
      </c>
      <c r="BX31" s="1" t="s">
        <v>11</v>
      </c>
      <c r="BY31" s="1" t="s">
        <v>11</v>
      </c>
      <c r="BZ31" s="1" t="s">
        <v>11</v>
      </c>
      <c r="CA31" s="1" t="s">
        <v>11</v>
      </c>
      <c r="CB31" s="1" t="s">
        <v>11</v>
      </c>
      <c r="CC31" s="1" t="s">
        <v>11</v>
      </c>
      <c r="CD31" s="1" t="s">
        <v>11</v>
      </c>
    </row>
    <row r="32" spans="1:82" x14ac:dyDescent="0.25">
      <c r="A32" s="1">
        <f>COUNTIF(I32:SSS32,"s")</f>
        <v>68</v>
      </c>
      <c r="B32" s="20">
        <f>A32/G32*100</f>
        <v>94.444444444444443</v>
      </c>
      <c r="C32" s="1">
        <f>COUNTIF(I32:SSS32,"r")</f>
        <v>2</v>
      </c>
      <c r="D32" s="1">
        <f>C32/G32*100</f>
        <v>2.7777777777777777</v>
      </c>
      <c r="E32" s="1">
        <f>COUNTIF(I32:SSS32,"i")</f>
        <v>2</v>
      </c>
      <c r="F32" s="1">
        <f>E32/G32*100</f>
        <v>2.7777777777777777</v>
      </c>
      <c r="G32" s="1">
        <f>COUNTA(I32:SSR32)</f>
        <v>72</v>
      </c>
      <c r="I32" s="2" t="s">
        <v>3</v>
      </c>
      <c r="J32" s="2" t="s">
        <v>3</v>
      </c>
      <c r="K32" s="5" t="s">
        <v>5</v>
      </c>
      <c r="L32" s="2" t="s">
        <v>3</v>
      </c>
      <c r="M32" s="2" t="s">
        <v>3</v>
      </c>
      <c r="N32" s="2" t="s">
        <v>3</v>
      </c>
      <c r="O32" s="2" t="s">
        <v>3</v>
      </c>
      <c r="P32" s="5" t="s">
        <v>5</v>
      </c>
      <c r="Q32" s="2" t="s">
        <v>3</v>
      </c>
      <c r="R32" s="2" t="s">
        <v>3</v>
      </c>
      <c r="S32" s="2" t="s">
        <v>3</v>
      </c>
      <c r="T32" s="2" t="s">
        <v>3</v>
      </c>
      <c r="U32" s="13"/>
      <c r="V32" s="2" t="s">
        <v>3</v>
      </c>
      <c r="W32" s="2" t="s">
        <v>3</v>
      </c>
      <c r="X32" s="2" t="s">
        <v>3</v>
      </c>
      <c r="Y32" s="2" t="s">
        <v>3</v>
      </c>
      <c r="Z32" s="2" t="s">
        <v>3</v>
      </c>
      <c r="AA32" s="2" t="s">
        <v>3</v>
      </c>
      <c r="AB32" s="2" t="s">
        <v>3</v>
      </c>
      <c r="AC32" s="2" t="s">
        <v>3</v>
      </c>
      <c r="AD32" s="4" t="s">
        <v>13</v>
      </c>
      <c r="AE32" s="2" t="s">
        <v>3</v>
      </c>
      <c r="AF32" s="2" t="s">
        <v>3</v>
      </c>
      <c r="AG32" s="2" t="s">
        <v>3</v>
      </c>
      <c r="AH32" s="2" t="s">
        <v>3</v>
      </c>
      <c r="AI32" s="2" t="s">
        <v>3</v>
      </c>
      <c r="AJ32" s="2" t="s">
        <v>3</v>
      </c>
      <c r="AK32" s="2" t="s">
        <v>3</v>
      </c>
      <c r="AL32" s="2" t="s">
        <v>3</v>
      </c>
      <c r="AM32" s="2" t="s">
        <v>3</v>
      </c>
      <c r="AN32" s="2" t="s">
        <v>3</v>
      </c>
      <c r="AO32" s="2" t="s">
        <v>3</v>
      </c>
      <c r="AP32" s="2" t="s">
        <v>3</v>
      </c>
      <c r="AQ32" s="2" t="s">
        <v>3</v>
      </c>
      <c r="AR32" s="2" t="s">
        <v>3</v>
      </c>
      <c r="AS32" s="2" t="s">
        <v>3</v>
      </c>
      <c r="AT32" s="2" t="s">
        <v>3</v>
      </c>
      <c r="AU32" s="2" t="s">
        <v>3</v>
      </c>
      <c r="AV32" s="2" t="s">
        <v>3</v>
      </c>
      <c r="AW32" s="2" t="s">
        <v>3</v>
      </c>
      <c r="AX32" s="2" t="s">
        <v>3</v>
      </c>
      <c r="AY32" s="2" t="s">
        <v>3</v>
      </c>
      <c r="AZ32" s="2" t="s">
        <v>3</v>
      </c>
      <c r="BA32" s="13"/>
      <c r="BB32" s="2" t="s">
        <v>3</v>
      </c>
      <c r="BC32" s="2" t="s">
        <v>3</v>
      </c>
      <c r="BD32" s="2" t="s">
        <v>3</v>
      </c>
      <c r="BE32" s="2" t="s">
        <v>3</v>
      </c>
      <c r="BF32" s="2" t="s">
        <v>3</v>
      </c>
      <c r="BG32" s="2" t="s">
        <v>3</v>
      </c>
      <c r="BH32" s="2" t="s">
        <v>3</v>
      </c>
      <c r="BI32" s="2" t="s">
        <v>3</v>
      </c>
      <c r="BJ32" s="2" t="s">
        <v>3</v>
      </c>
      <c r="BK32" s="2" t="s">
        <v>3</v>
      </c>
      <c r="BL32" s="2" t="s">
        <v>3</v>
      </c>
      <c r="BM32" s="2" t="s">
        <v>3</v>
      </c>
      <c r="BN32" s="2" t="s">
        <v>3</v>
      </c>
      <c r="BO32" s="2" t="s">
        <v>3</v>
      </c>
      <c r="BP32" s="2" t="s">
        <v>3</v>
      </c>
      <c r="BQ32" s="2" t="s">
        <v>3</v>
      </c>
      <c r="BR32" s="2" t="s">
        <v>3</v>
      </c>
      <c r="BS32" s="2" t="s">
        <v>3</v>
      </c>
      <c r="BT32" s="2" t="s">
        <v>3</v>
      </c>
      <c r="BU32" s="2" t="s">
        <v>13</v>
      </c>
      <c r="BV32" s="2" t="s">
        <v>3</v>
      </c>
      <c r="BW32" s="2" t="s">
        <v>3</v>
      </c>
      <c r="BX32" s="2" t="s">
        <v>3</v>
      </c>
      <c r="BY32" s="2" t="s">
        <v>3</v>
      </c>
      <c r="BZ32" s="2" t="s">
        <v>3</v>
      </c>
      <c r="CA32" s="2" t="s">
        <v>3</v>
      </c>
      <c r="CB32" s="2" t="s">
        <v>3</v>
      </c>
      <c r="CC32" s="2" t="s">
        <v>3</v>
      </c>
      <c r="CD32" s="2" t="s">
        <v>3</v>
      </c>
    </row>
    <row r="33" spans="1:82" x14ac:dyDescent="0.25">
      <c r="B33" s="20"/>
      <c r="I33" s="1" t="s">
        <v>7</v>
      </c>
      <c r="J33" s="1" t="s">
        <v>7</v>
      </c>
      <c r="K33" s="1" t="s">
        <v>7</v>
      </c>
      <c r="L33" s="1" t="s">
        <v>7</v>
      </c>
      <c r="M33" s="1" t="s">
        <v>7</v>
      </c>
      <c r="N33" s="1" t="s">
        <v>7</v>
      </c>
      <c r="O33" s="1" t="s">
        <v>7</v>
      </c>
      <c r="P33" s="1" t="s">
        <v>7</v>
      </c>
      <c r="Q33" s="1" t="s">
        <v>7</v>
      </c>
      <c r="R33" s="1" t="s">
        <v>7</v>
      </c>
      <c r="S33" s="1" t="s">
        <v>7</v>
      </c>
      <c r="T33" s="1" t="s">
        <v>7</v>
      </c>
      <c r="U33" s="1" t="s">
        <v>7</v>
      </c>
      <c r="V33" s="1" t="s">
        <v>7</v>
      </c>
      <c r="W33" s="1" t="s">
        <v>7</v>
      </c>
      <c r="X33" s="1" t="s">
        <v>7</v>
      </c>
      <c r="Y33" s="1" t="s">
        <v>7</v>
      </c>
      <c r="Z33" s="1" t="s">
        <v>7</v>
      </c>
      <c r="AA33" s="1" t="s">
        <v>7</v>
      </c>
      <c r="AB33" s="1" t="s">
        <v>7</v>
      </c>
      <c r="AC33" s="1" t="s">
        <v>7</v>
      </c>
      <c r="AD33" s="1" t="s">
        <v>7</v>
      </c>
      <c r="AE33" s="1" t="s">
        <v>7</v>
      </c>
      <c r="AF33" s="1" t="s">
        <v>7</v>
      </c>
      <c r="AG33" s="1" t="s">
        <v>7</v>
      </c>
      <c r="AH33" s="1" t="s">
        <v>7</v>
      </c>
      <c r="AI33" s="1" t="s">
        <v>7</v>
      </c>
      <c r="AJ33" s="1" t="s">
        <v>7</v>
      </c>
      <c r="AK33" s="1" t="s">
        <v>7</v>
      </c>
      <c r="AL33" s="1" t="s">
        <v>7</v>
      </c>
      <c r="AM33" s="1" t="s">
        <v>7</v>
      </c>
      <c r="AN33" s="1" t="s">
        <v>7</v>
      </c>
      <c r="AO33" s="1" t="s">
        <v>7</v>
      </c>
      <c r="AP33" s="1" t="s">
        <v>7</v>
      </c>
      <c r="AQ33" s="1" t="s">
        <v>7</v>
      </c>
      <c r="AR33" s="1" t="s">
        <v>7</v>
      </c>
      <c r="AS33" s="1" t="s">
        <v>7</v>
      </c>
      <c r="AT33" s="1" t="s">
        <v>7</v>
      </c>
      <c r="AU33" s="1" t="s">
        <v>7</v>
      </c>
      <c r="AV33" s="1" t="s">
        <v>7</v>
      </c>
      <c r="AW33" s="1" t="s">
        <v>7</v>
      </c>
      <c r="AX33" s="1" t="s">
        <v>7</v>
      </c>
      <c r="AY33" s="1" t="s">
        <v>7</v>
      </c>
      <c r="AZ33" s="1" t="s">
        <v>7</v>
      </c>
      <c r="BA33" s="1" t="s">
        <v>7</v>
      </c>
      <c r="BB33" s="1" t="s">
        <v>7</v>
      </c>
      <c r="BC33" s="1" t="s">
        <v>7</v>
      </c>
      <c r="BD33" s="1" t="s">
        <v>7</v>
      </c>
      <c r="BE33" s="1" t="s">
        <v>7</v>
      </c>
      <c r="BF33" s="1" t="s">
        <v>7</v>
      </c>
      <c r="BG33" s="1" t="s">
        <v>7</v>
      </c>
      <c r="BH33" s="1" t="s">
        <v>7</v>
      </c>
      <c r="BI33" s="1" t="s">
        <v>7</v>
      </c>
      <c r="BJ33" s="1" t="s">
        <v>7</v>
      </c>
      <c r="BK33" s="1" t="s">
        <v>7</v>
      </c>
      <c r="BL33" s="1" t="s">
        <v>7</v>
      </c>
      <c r="BM33" s="1" t="s">
        <v>7</v>
      </c>
      <c r="BN33" s="1" t="s">
        <v>7</v>
      </c>
      <c r="BO33" s="1" t="s">
        <v>7</v>
      </c>
      <c r="BP33" s="1" t="s">
        <v>7</v>
      </c>
      <c r="BQ33" s="1" t="s">
        <v>7</v>
      </c>
      <c r="BR33" s="1" t="s">
        <v>7</v>
      </c>
      <c r="BS33" s="1" t="s">
        <v>7</v>
      </c>
      <c r="BT33" s="1" t="s">
        <v>7</v>
      </c>
      <c r="BU33" s="1" t="s">
        <v>7</v>
      </c>
      <c r="BV33" s="1" t="s">
        <v>7</v>
      </c>
      <c r="BW33" s="1" t="s">
        <v>7</v>
      </c>
      <c r="BX33" s="1" t="s">
        <v>7</v>
      </c>
      <c r="BY33" s="1" t="s">
        <v>7</v>
      </c>
      <c r="BZ33" s="1" t="s">
        <v>7</v>
      </c>
      <c r="CA33" s="1" t="s">
        <v>7</v>
      </c>
      <c r="CB33" s="1" t="s">
        <v>7</v>
      </c>
      <c r="CC33" s="1" t="s">
        <v>7</v>
      </c>
      <c r="CD33" s="1" t="s">
        <v>7</v>
      </c>
    </row>
    <row r="34" spans="1:82" x14ac:dyDescent="0.25">
      <c r="A34" s="1">
        <f>COUNTIF(I34:SSS34,"s")</f>
        <v>70</v>
      </c>
      <c r="B34" s="20">
        <f>A34/G34*100</f>
        <v>94.594594594594597</v>
      </c>
      <c r="C34" s="1">
        <f>COUNTIF(I34:SSS34,"r")</f>
        <v>0</v>
      </c>
      <c r="D34" s="1">
        <f>C34/G34*100</f>
        <v>0</v>
      </c>
      <c r="E34" s="1">
        <f>COUNTIF(I34:SSS34,"i")</f>
        <v>4</v>
      </c>
      <c r="F34" s="1">
        <f>E34/G34*100</f>
        <v>5.4054054054054053</v>
      </c>
      <c r="G34" s="1">
        <f>COUNTA(I34:SSR34)</f>
        <v>74</v>
      </c>
      <c r="I34" s="2" t="s">
        <v>3</v>
      </c>
      <c r="J34" s="2" t="s">
        <v>3</v>
      </c>
      <c r="K34" s="2" t="s">
        <v>3</v>
      </c>
      <c r="L34" s="2" t="s">
        <v>3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  <c r="U34" s="2" t="s">
        <v>3</v>
      </c>
      <c r="V34" s="2" t="s">
        <v>3</v>
      </c>
      <c r="W34" s="2" t="s">
        <v>3</v>
      </c>
      <c r="X34" s="2" t="s">
        <v>3</v>
      </c>
      <c r="Y34" s="2" t="s">
        <v>3</v>
      </c>
      <c r="Z34" s="2" t="s">
        <v>3</v>
      </c>
      <c r="AA34" s="2" t="s">
        <v>3</v>
      </c>
      <c r="AB34" s="2" t="s">
        <v>3</v>
      </c>
      <c r="AC34" s="2" t="s">
        <v>3</v>
      </c>
      <c r="AD34" s="2" t="s">
        <v>3</v>
      </c>
      <c r="AE34" s="2" t="s">
        <v>3</v>
      </c>
      <c r="AF34" s="2" t="s">
        <v>3</v>
      </c>
      <c r="AG34" s="2" t="s">
        <v>3</v>
      </c>
      <c r="AH34" s="2" t="s">
        <v>3</v>
      </c>
      <c r="AI34" s="2" t="s">
        <v>3</v>
      </c>
      <c r="AJ34" s="2" t="s">
        <v>3</v>
      </c>
      <c r="AK34" s="2" t="s">
        <v>3</v>
      </c>
      <c r="AL34" s="2" t="s">
        <v>3</v>
      </c>
      <c r="AM34" s="2" t="s">
        <v>3</v>
      </c>
      <c r="AN34" s="4" t="s">
        <v>13</v>
      </c>
      <c r="AO34" s="2" t="s">
        <v>3</v>
      </c>
      <c r="AP34" s="2" t="s">
        <v>3</v>
      </c>
      <c r="AQ34" s="2" t="s">
        <v>3</v>
      </c>
      <c r="AR34" s="2" t="s">
        <v>3</v>
      </c>
      <c r="AS34" s="2" t="s">
        <v>3</v>
      </c>
      <c r="AT34" s="2" t="s">
        <v>3</v>
      </c>
      <c r="AU34" s="2" t="s">
        <v>13</v>
      </c>
      <c r="AV34" s="2" t="s">
        <v>3</v>
      </c>
      <c r="AW34" s="2" t="s">
        <v>3</v>
      </c>
      <c r="AX34" s="2" t="s">
        <v>3</v>
      </c>
      <c r="AY34" s="2" t="s">
        <v>3</v>
      </c>
      <c r="AZ34" s="2" t="s">
        <v>3</v>
      </c>
      <c r="BA34" s="2" t="s">
        <v>3</v>
      </c>
      <c r="BB34" s="2" t="s">
        <v>3</v>
      </c>
      <c r="BC34" s="2" t="s">
        <v>3</v>
      </c>
      <c r="BD34" s="2" t="s">
        <v>3</v>
      </c>
      <c r="BE34" s="2" t="s">
        <v>3</v>
      </c>
      <c r="BF34" s="2" t="s">
        <v>3</v>
      </c>
      <c r="BG34" s="2" t="s">
        <v>3</v>
      </c>
      <c r="BH34" s="2" t="s">
        <v>3</v>
      </c>
      <c r="BI34" s="2" t="s">
        <v>3</v>
      </c>
      <c r="BJ34" s="2" t="s">
        <v>3</v>
      </c>
      <c r="BK34" s="2" t="s">
        <v>3</v>
      </c>
      <c r="BL34" s="2" t="s">
        <v>3</v>
      </c>
      <c r="BM34" s="2" t="s">
        <v>3</v>
      </c>
      <c r="BN34" s="4" t="s">
        <v>13</v>
      </c>
      <c r="BO34" s="2" t="s">
        <v>3</v>
      </c>
      <c r="BP34" s="2" t="s">
        <v>3</v>
      </c>
      <c r="BQ34" s="2" t="s">
        <v>3</v>
      </c>
      <c r="BR34" s="2" t="s">
        <v>3</v>
      </c>
      <c r="BS34" s="2" t="s">
        <v>3</v>
      </c>
      <c r="BT34" s="2" t="s">
        <v>3</v>
      </c>
      <c r="BU34" s="2" t="s">
        <v>13</v>
      </c>
      <c r="BV34" s="2" t="s">
        <v>3</v>
      </c>
      <c r="BW34" s="2" t="s">
        <v>3</v>
      </c>
      <c r="BX34" s="2" t="s">
        <v>3</v>
      </c>
      <c r="BY34" s="2" t="s">
        <v>3</v>
      </c>
      <c r="BZ34" s="2" t="s">
        <v>3</v>
      </c>
      <c r="CA34" s="2" t="s">
        <v>3</v>
      </c>
      <c r="CB34" s="2" t="s">
        <v>3</v>
      </c>
      <c r="CC34" s="2" t="s">
        <v>3</v>
      </c>
      <c r="CD34" s="2" t="s">
        <v>3</v>
      </c>
    </row>
    <row r="35" spans="1:82" x14ac:dyDescent="0.25">
      <c r="B35" s="20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" t="s">
        <v>36</v>
      </c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</row>
    <row r="36" spans="1:82" x14ac:dyDescent="0.25">
      <c r="A36" s="1">
        <f>COUNTIF(I36:SSS36,"s")</f>
        <v>0</v>
      </c>
      <c r="B36" s="20">
        <f>A36/G36*100</f>
        <v>0</v>
      </c>
      <c r="C36" s="1">
        <f>COUNTIF(I36:SSS36,"r")</f>
        <v>0</v>
      </c>
      <c r="D36" s="1">
        <f>C36/G36*100</f>
        <v>0</v>
      </c>
      <c r="E36" s="1">
        <f>COUNTIF(I36:SSS36,"i")</f>
        <v>1</v>
      </c>
      <c r="F36" s="1">
        <f>E36/G36*100</f>
        <v>100</v>
      </c>
      <c r="G36" s="1">
        <f>COUNTA(I36:SSR36)</f>
        <v>1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4" t="s">
        <v>13</v>
      </c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</row>
    <row r="37" spans="1:82" x14ac:dyDescent="0.25">
      <c r="B37" s="20"/>
      <c r="I37" s="1" t="s">
        <v>10</v>
      </c>
      <c r="J37" s="1" t="s">
        <v>10</v>
      </c>
      <c r="K37" s="1" t="s">
        <v>10</v>
      </c>
      <c r="L37" s="1" t="s">
        <v>10</v>
      </c>
      <c r="M37" s="1" t="s">
        <v>10</v>
      </c>
      <c r="N37" s="1" t="s">
        <v>10</v>
      </c>
      <c r="O37" s="1" t="s">
        <v>10</v>
      </c>
      <c r="P37" s="1" t="s">
        <v>10</v>
      </c>
      <c r="Q37" s="1" t="s">
        <v>10</v>
      </c>
      <c r="R37" s="1" t="s">
        <v>10</v>
      </c>
      <c r="S37" s="1" t="s">
        <v>10</v>
      </c>
      <c r="T37" s="1" t="s">
        <v>10</v>
      </c>
      <c r="U37" s="1" t="s">
        <v>10</v>
      </c>
      <c r="V37" s="1" t="s">
        <v>10</v>
      </c>
      <c r="W37" s="1" t="s">
        <v>10</v>
      </c>
      <c r="X37" s="1" t="s">
        <v>10</v>
      </c>
      <c r="Y37" s="1" t="s">
        <v>10</v>
      </c>
      <c r="Z37" s="1" t="s">
        <v>10</v>
      </c>
      <c r="AA37" s="1" t="s">
        <v>10</v>
      </c>
      <c r="AB37" s="1" t="s">
        <v>10</v>
      </c>
      <c r="AC37" s="1" t="s">
        <v>10</v>
      </c>
      <c r="AD37" s="1" t="s">
        <v>10</v>
      </c>
      <c r="AE37" s="1" t="s">
        <v>10</v>
      </c>
      <c r="AF37" s="1" t="s">
        <v>10</v>
      </c>
      <c r="AG37" s="1" t="s">
        <v>10</v>
      </c>
      <c r="AH37" s="1" t="s">
        <v>10</v>
      </c>
      <c r="AI37" s="1" t="s">
        <v>10</v>
      </c>
      <c r="AJ37" s="1" t="s">
        <v>10</v>
      </c>
      <c r="AK37" s="1" t="s">
        <v>10</v>
      </c>
      <c r="AL37" s="1" t="s">
        <v>10</v>
      </c>
      <c r="AM37" s="1" t="s">
        <v>10</v>
      </c>
      <c r="AN37" s="1" t="s">
        <v>10</v>
      </c>
      <c r="AO37" s="1" t="s">
        <v>10</v>
      </c>
      <c r="AP37" s="1" t="s">
        <v>10</v>
      </c>
      <c r="AQ37" s="1" t="s">
        <v>10</v>
      </c>
      <c r="AR37" s="1" t="s">
        <v>10</v>
      </c>
      <c r="AS37" s="1" t="s">
        <v>10</v>
      </c>
      <c r="AT37" s="1" t="s">
        <v>10</v>
      </c>
      <c r="AU37" s="1" t="s">
        <v>10</v>
      </c>
      <c r="AV37" s="1" t="s">
        <v>10</v>
      </c>
      <c r="AW37" s="1" t="s">
        <v>10</v>
      </c>
      <c r="AX37" s="1" t="s">
        <v>10</v>
      </c>
      <c r="AY37" s="1" t="s">
        <v>10</v>
      </c>
      <c r="AZ37" s="1" t="s">
        <v>10</v>
      </c>
      <c r="BA37" s="1" t="s">
        <v>10</v>
      </c>
      <c r="BB37" s="1" t="s">
        <v>10</v>
      </c>
      <c r="BC37" s="1" t="s">
        <v>10</v>
      </c>
      <c r="BD37" s="1" t="s">
        <v>10</v>
      </c>
      <c r="BE37" s="1" t="s">
        <v>10</v>
      </c>
      <c r="BF37" s="1" t="s">
        <v>10</v>
      </c>
      <c r="BG37" s="1" t="s">
        <v>10</v>
      </c>
      <c r="BH37" s="1" t="s">
        <v>10</v>
      </c>
      <c r="BI37" s="1" t="s">
        <v>10</v>
      </c>
      <c r="BJ37" s="1" t="s">
        <v>10</v>
      </c>
      <c r="BK37" s="1" t="s">
        <v>10</v>
      </c>
      <c r="BL37" s="1" t="s">
        <v>10</v>
      </c>
      <c r="BM37" s="1" t="s">
        <v>10</v>
      </c>
      <c r="BN37" s="1" t="s">
        <v>10</v>
      </c>
      <c r="BO37" s="1" t="s">
        <v>10</v>
      </c>
      <c r="BP37" s="1" t="s">
        <v>10</v>
      </c>
      <c r="BQ37" s="1" t="s">
        <v>10</v>
      </c>
      <c r="BR37" s="1" t="s">
        <v>10</v>
      </c>
      <c r="BS37" s="1" t="s">
        <v>10</v>
      </c>
      <c r="BT37" s="1" t="s">
        <v>10</v>
      </c>
      <c r="BU37" s="1" t="s">
        <v>10</v>
      </c>
      <c r="BV37" s="1" t="s">
        <v>10</v>
      </c>
      <c r="BW37" s="1" t="s">
        <v>10</v>
      </c>
      <c r="BX37" s="1" t="s">
        <v>10</v>
      </c>
      <c r="BY37" s="1" t="s">
        <v>10</v>
      </c>
      <c r="BZ37" s="1" t="s">
        <v>10</v>
      </c>
      <c r="CA37" s="1" t="s">
        <v>10</v>
      </c>
      <c r="CB37" s="1" t="s">
        <v>10</v>
      </c>
      <c r="CC37" s="1" t="s">
        <v>10</v>
      </c>
      <c r="CD37" s="1" t="s">
        <v>10</v>
      </c>
    </row>
    <row r="38" spans="1:82" x14ac:dyDescent="0.25">
      <c r="A38" s="1">
        <f>COUNTIF(I38:SSS38,"s")</f>
        <v>70</v>
      </c>
      <c r="B38" s="20">
        <f>A38/G38*100</f>
        <v>94.594594594594597</v>
      </c>
      <c r="C38" s="1">
        <f>COUNTIF(I38:SSS38,"r")</f>
        <v>4</v>
      </c>
      <c r="D38" s="1">
        <f>C38/G38*100</f>
        <v>5.4054054054054053</v>
      </c>
      <c r="E38" s="1">
        <f>COUNTIF(I38:SSS38,"i")</f>
        <v>0</v>
      </c>
      <c r="F38" s="1">
        <f>E38/G38*100</f>
        <v>0</v>
      </c>
      <c r="G38" s="1">
        <f>COUNTA(I38:SSR38)</f>
        <v>74</v>
      </c>
      <c r="I38" s="2" t="s">
        <v>3</v>
      </c>
      <c r="J38" s="5" t="s">
        <v>5</v>
      </c>
      <c r="K38" s="2" t="s">
        <v>3</v>
      </c>
      <c r="L38" s="2" t="s">
        <v>3</v>
      </c>
      <c r="M38" s="2" t="s">
        <v>3</v>
      </c>
      <c r="N38" s="2" t="s">
        <v>3</v>
      </c>
      <c r="O38" s="5" t="s">
        <v>5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  <c r="U38" s="2" t="s">
        <v>3</v>
      </c>
      <c r="V38" s="2" t="s">
        <v>3</v>
      </c>
      <c r="W38" s="2" t="s">
        <v>3</v>
      </c>
      <c r="X38" s="2" t="s">
        <v>3</v>
      </c>
      <c r="Y38" s="2" t="s">
        <v>3</v>
      </c>
      <c r="Z38" s="2" t="s">
        <v>3</v>
      </c>
      <c r="AA38" s="2" t="s">
        <v>3</v>
      </c>
      <c r="AB38" s="2" t="s">
        <v>3</v>
      </c>
      <c r="AC38" s="2" t="s">
        <v>3</v>
      </c>
      <c r="AD38" s="2" t="s">
        <v>3</v>
      </c>
      <c r="AE38" s="2" t="s">
        <v>3</v>
      </c>
      <c r="AF38" s="2" t="s">
        <v>3</v>
      </c>
      <c r="AG38" s="2" t="s">
        <v>3</v>
      </c>
      <c r="AH38" s="2" t="s">
        <v>3</v>
      </c>
      <c r="AI38" s="2" t="s">
        <v>3</v>
      </c>
      <c r="AJ38" s="2" t="s">
        <v>3</v>
      </c>
      <c r="AK38" s="2" t="s">
        <v>3</v>
      </c>
      <c r="AL38" s="2" t="s">
        <v>3</v>
      </c>
      <c r="AM38" s="2" t="s">
        <v>3</v>
      </c>
      <c r="AN38" s="2" t="s">
        <v>3</v>
      </c>
      <c r="AO38" s="5" t="s">
        <v>5</v>
      </c>
      <c r="AP38" s="2" t="s">
        <v>3</v>
      </c>
      <c r="AQ38" s="2" t="s">
        <v>3</v>
      </c>
      <c r="AR38" s="2" t="s">
        <v>3</v>
      </c>
      <c r="AS38" s="2" t="s">
        <v>3</v>
      </c>
      <c r="AT38" s="2" t="s">
        <v>3</v>
      </c>
      <c r="AU38" s="2" t="s">
        <v>3</v>
      </c>
      <c r="AV38" s="2" t="s">
        <v>3</v>
      </c>
      <c r="AW38" s="2" t="s">
        <v>3</v>
      </c>
      <c r="AX38" s="2" t="s">
        <v>3</v>
      </c>
      <c r="AY38" s="2" t="s">
        <v>3</v>
      </c>
      <c r="AZ38" s="2" t="s">
        <v>3</v>
      </c>
      <c r="BA38" s="2" t="s">
        <v>3</v>
      </c>
      <c r="BB38" s="2" t="s">
        <v>3</v>
      </c>
      <c r="BC38" s="2" t="s">
        <v>3</v>
      </c>
      <c r="BD38" s="2" t="s">
        <v>3</v>
      </c>
      <c r="BE38" s="2" t="s">
        <v>3</v>
      </c>
      <c r="BF38" s="2" t="s">
        <v>3</v>
      </c>
      <c r="BG38" s="2" t="s">
        <v>3</v>
      </c>
      <c r="BH38" s="2" t="s">
        <v>3</v>
      </c>
      <c r="BI38" s="2" t="s">
        <v>3</v>
      </c>
      <c r="BJ38" s="2" t="s">
        <v>3</v>
      </c>
      <c r="BK38" s="2" t="s">
        <v>3</v>
      </c>
      <c r="BL38" s="2" t="s">
        <v>3</v>
      </c>
      <c r="BM38" s="2" t="s">
        <v>3</v>
      </c>
      <c r="BN38" s="2" t="s">
        <v>3</v>
      </c>
      <c r="BO38" s="2" t="s">
        <v>3</v>
      </c>
      <c r="BP38" s="2" t="s">
        <v>3</v>
      </c>
      <c r="BQ38" s="2" t="s">
        <v>3</v>
      </c>
      <c r="BR38" s="2" t="s">
        <v>3</v>
      </c>
      <c r="BS38" s="2" t="s">
        <v>3</v>
      </c>
      <c r="BT38" s="2" t="s">
        <v>3</v>
      </c>
      <c r="BU38" s="2" t="s">
        <v>3</v>
      </c>
      <c r="BV38" s="2" t="s">
        <v>3</v>
      </c>
      <c r="BW38" s="2" t="s">
        <v>3</v>
      </c>
      <c r="BX38" s="2" t="s">
        <v>3</v>
      </c>
      <c r="BY38" s="2" t="s">
        <v>3</v>
      </c>
      <c r="BZ38" s="2" t="s">
        <v>3</v>
      </c>
      <c r="CA38" s="5" t="s">
        <v>5</v>
      </c>
      <c r="CB38" s="2" t="s">
        <v>3</v>
      </c>
      <c r="CC38" s="2" t="s">
        <v>3</v>
      </c>
      <c r="CD38" s="2" t="s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0"/>
  <sheetViews>
    <sheetView zoomScale="68" zoomScaleNormal="68" workbookViewId="0">
      <selection activeCell="S25" sqref="S25"/>
    </sheetView>
  </sheetViews>
  <sheetFormatPr defaultRowHeight="15" x14ac:dyDescent="0.25"/>
  <cols>
    <col min="1" max="7" width="9.140625" style="1"/>
    <col min="8" max="8" width="4.42578125" style="3" customWidth="1"/>
    <col min="9" max="14" width="28.42578125" style="1" customWidth="1"/>
    <col min="15" max="16384" width="9.140625" style="1"/>
  </cols>
  <sheetData>
    <row r="1" spans="1:14" x14ac:dyDescent="0.25">
      <c r="I1" s="38">
        <v>42583</v>
      </c>
      <c r="J1" s="38">
        <v>42583</v>
      </c>
      <c r="K1" s="38">
        <v>42583</v>
      </c>
      <c r="L1" s="38">
        <v>42583</v>
      </c>
      <c r="M1" s="38">
        <v>42583</v>
      </c>
      <c r="N1" s="38">
        <v>42583</v>
      </c>
    </row>
    <row r="10" spans="1:14" x14ac:dyDescent="0.25">
      <c r="G10" s="1" t="s">
        <v>44</v>
      </c>
      <c r="I10" s="3"/>
      <c r="J10" s="3"/>
      <c r="K10" s="3"/>
      <c r="L10" s="3"/>
      <c r="M10" s="3"/>
      <c r="N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COUNTIF(I11:SSR11,"ORGANISM")</f>
        <v>6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</row>
    <row r="12" spans="1:14" x14ac:dyDescent="0.25">
      <c r="I12" s="1" t="s">
        <v>12</v>
      </c>
      <c r="J12" s="1" t="s">
        <v>12</v>
      </c>
      <c r="K12" s="1" t="s">
        <v>12</v>
      </c>
      <c r="L12" s="1" t="s">
        <v>12</v>
      </c>
      <c r="M12" s="1" t="s">
        <v>12</v>
      </c>
      <c r="N12" s="1" t="s">
        <v>12</v>
      </c>
    </row>
    <row r="13" spans="1:14" x14ac:dyDescent="0.25">
      <c r="I13" s="1" t="s">
        <v>4</v>
      </c>
      <c r="J13" s="1" t="s">
        <v>4</v>
      </c>
      <c r="K13" s="1" t="s">
        <v>4</v>
      </c>
      <c r="L13" s="1" t="s">
        <v>4</v>
      </c>
      <c r="M13" s="1" t="s">
        <v>4</v>
      </c>
      <c r="N13" s="1" t="s">
        <v>4</v>
      </c>
    </row>
    <row r="14" spans="1:14" x14ac:dyDescent="0.25">
      <c r="A14" s="1">
        <f>COUNTIF(I14:SSR14,"s")</f>
        <v>0</v>
      </c>
      <c r="B14" s="20">
        <f>A14/G14*100</f>
        <v>0</v>
      </c>
      <c r="C14" s="1">
        <f>COUNTIF(I14:SSR14,"r")</f>
        <v>6</v>
      </c>
      <c r="D14" s="1">
        <f>C14/G14*100</f>
        <v>100</v>
      </c>
      <c r="E14" s="1">
        <f>COUNTIF(I14:SSR14,"i")</f>
        <v>0</v>
      </c>
      <c r="F14" s="1">
        <f>E14/G14*100</f>
        <v>0</v>
      </c>
      <c r="G14" s="1">
        <f>COUNTA(I14:SSQ14)</f>
        <v>6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</row>
    <row r="15" spans="1:14" x14ac:dyDescent="0.25">
      <c r="B15" s="20"/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</row>
    <row r="16" spans="1:14" x14ac:dyDescent="0.25">
      <c r="A16" s="1">
        <f>COUNTIF(I16:SSR16,"s")</f>
        <v>0</v>
      </c>
      <c r="B16" s="20">
        <f>A16/G16*100</f>
        <v>0</v>
      </c>
      <c r="C16" s="1">
        <f>COUNTIF(I16:SSR16,"r")</f>
        <v>3</v>
      </c>
      <c r="D16" s="1">
        <f>C16/G16*100</f>
        <v>50</v>
      </c>
      <c r="E16" s="1">
        <f>COUNTIF(I16:SSR16,"i")</f>
        <v>3</v>
      </c>
      <c r="F16" s="1">
        <f>E16/G16*100</f>
        <v>50</v>
      </c>
      <c r="G16" s="1">
        <f>COUNTA(I16:SSQ16)</f>
        <v>6</v>
      </c>
      <c r="I16" s="4" t="s">
        <v>13</v>
      </c>
      <c r="J16" s="4" t="s">
        <v>13</v>
      </c>
      <c r="K16" s="5" t="s">
        <v>5</v>
      </c>
      <c r="L16" s="5" t="s">
        <v>5</v>
      </c>
      <c r="M16" s="4" t="s">
        <v>13</v>
      </c>
      <c r="N16" s="5" t="s">
        <v>5</v>
      </c>
    </row>
    <row r="17" spans="1:14" x14ac:dyDescent="0.25">
      <c r="B17" s="20"/>
      <c r="I17" s="1" t="s">
        <v>8</v>
      </c>
      <c r="J17" s="1" t="s">
        <v>8</v>
      </c>
      <c r="K17" s="1" t="s">
        <v>8</v>
      </c>
      <c r="L17" s="1" t="s">
        <v>8</v>
      </c>
      <c r="M17" s="1" t="s">
        <v>8</v>
      </c>
      <c r="N17" s="1" t="s">
        <v>8</v>
      </c>
    </row>
    <row r="18" spans="1:14" x14ac:dyDescent="0.25">
      <c r="A18" s="1">
        <f>COUNTIF(I18:SSR18,"s")</f>
        <v>4</v>
      </c>
      <c r="B18" s="20">
        <f>A18/G18*100</f>
        <v>66.666666666666657</v>
      </c>
      <c r="C18" s="1">
        <f>COUNTIF(I18:SSR18,"r")</f>
        <v>2</v>
      </c>
      <c r="D18" s="1">
        <f>C18/G18*100</f>
        <v>33.333333333333329</v>
      </c>
      <c r="E18" s="1">
        <f>COUNTIF(I18:SSR18,"i")</f>
        <v>0</v>
      </c>
      <c r="F18" s="1">
        <f>E18/G18*100</f>
        <v>0</v>
      </c>
      <c r="G18" s="1">
        <f>COUNTA(I18:SSQ18)</f>
        <v>6</v>
      </c>
      <c r="I18" s="2" t="s">
        <v>3</v>
      </c>
      <c r="J18" s="2" t="s">
        <v>3</v>
      </c>
      <c r="K18" s="2" t="s">
        <v>3</v>
      </c>
      <c r="L18" s="5" t="s">
        <v>5</v>
      </c>
      <c r="M18" s="5" t="s">
        <v>5</v>
      </c>
      <c r="N18" s="2" t="s">
        <v>3</v>
      </c>
    </row>
    <row r="19" spans="1:14" x14ac:dyDescent="0.25">
      <c r="B19" s="20"/>
      <c r="I19" s="13"/>
      <c r="J19" s="13"/>
      <c r="K19" s="13"/>
      <c r="L19" s="1" t="s">
        <v>42</v>
      </c>
      <c r="M19" s="1" t="s">
        <v>42</v>
      </c>
      <c r="N19" s="13"/>
    </row>
    <row r="20" spans="1:14" x14ac:dyDescent="0.25">
      <c r="A20" s="1">
        <f>COUNTIF(I20:SSR20,"s")</f>
        <v>2</v>
      </c>
      <c r="B20" s="20">
        <f>A20/G20*100</f>
        <v>100</v>
      </c>
      <c r="C20" s="1">
        <f>COUNTIF(I20:SSR20,"r")</f>
        <v>0</v>
      </c>
      <c r="D20" s="1">
        <f>C20/G20*100</f>
        <v>0</v>
      </c>
      <c r="E20" s="1">
        <f>COUNTIF(I20:SSR20,"i")</f>
        <v>0</v>
      </c>
      <c r="F20" s="1">
        <f>E20/G20*100</f>
        <v>0</v>
      </c>
      <c r="G20" s="1">
        <f>COUNTA(I20:SSQ20)</f>
        <v>2</v>
      </c>
      <c r="I20" s="13"/>
      <c r="J20" s="13"/>
      <c r="K20" s="13"/>
      <c r="L20" s="2" t="s">
        <v>3</v>
      </c>
      <c r="M20" s="2" t="s">
        <v>3</v>
      </c>
      <c r="N20" s="13"/>
    </row>
    <row r="21" spans="1:14" x14ac:dyDescent="0.25">
      <c r="B21" s="20"/>
      <c r="I21" s="1" t="s">
        <v>2</v>
      </c>
      <c r="J21" s="1" t="s">
        <v>2</v>
      </c>
      <c r="K21" s="13"/>
      <c r="L21" s="1" t="s">
        <v>2</v>
      </c>
      <c r="M21" s="1" t="s">
        <v>2</v>
      </c>
      <c r="N21" s="1" t="s">
        <v>2</v>
      </c>
    </row>
    <row r="22" spans="1:14" x14ac:dyDescent="0.25">
      <c r="A22" s="1">
        <f>COUNTIF(I22:SSR22,"s")</f>
        <v>5</v>
      </c>
      <c r="B22" s="20">
        <f>A22/G22*100</f>
        <v>100</v>
      </c>
      <c r="C22" s="1">
        <f>COUNTIF(I22:SSR22,"r")</f>
        <v>0</v>
      </c>
      <c r="D22" s="1">
        <f>C22/G22*100</f>
        <v>0</v>
      </c>
      <c r="E22" s="1">
        <f>COUNTIF(I22:SSR22,"i")</f>
        <v>0</v>
      </c>
      <c r="F22" s="1">
        <f>E22/G22*100</f>
        <v>0</v>
      </c>
      <c r="G22" s="1">
        <f>COUNTA(I22:SSQ22)</f>
        <v>5</v>
      </c>
      <c r="I22" s="2" t="s">
        <v>3</v>
      </c>
      <c r="J22" s="2" t="s">
        <v>3</v>
      </c>
      <c r="K22" s="13"/>
      <c r="L22" s="2" t="s">
        <v>3</v>
      </c>
      <c r="M22" s="2" t="s">
        <v>3</v>
      </c>
      <c r="N22" s="2" t="s">
        <v>3</v>
      </c>
    </row>
    <row r="23" spans="1:14" x14ac:dyDescent="0.25">
      <c r="B23" s="20"/>
      <c r="I23" s="1" t="s">
        <v>9</v>
      </c>
      <c r="J23" s="1" t="s">
        <v>9</v>
      </c>
      <c r="K23" s="1" t="s">
        <v>9</v>
      </c>
      <c r="L23" s="1" t="s">
        <v>9</v>
      </c>
      <c r="M23" s="1" t="s">
        <v>9</v>
      </c>
      <c r="N23" s="1" t="s">
        <v>9</v>
      </c>
    </row>
    <row r="24" spans="1:14" x14ac:dyDescent="0.25">
      <c r="A24" s="1">
        <f>COUNTIF(I24:SSR24,"s")</f>
        <v>6</v>
      </c>
      <c r="B24" s="20">
        <f>A24/G24*100</f>
        <v>100</v>
      </c>
      <c r="C24" s="1">
        <f>COUNTIF(I24:SSR24,"r")</f>
        <v>0</v>
      </c>
      <c r="D24" s="1">
        <f>C24/G24*100</f>
        <v>0</v>
      </c>
      <c r="E24" s="1">
        <f>COUNTIF(I24:SSR24,"i")</f>
        <v>0</v>
      </c>
      <c r="F24" s="1">
        <f>E24/G24*100</f>
        <v>0</v>
      </c>
      <c r="G24" s="1">
        <f>COUNTA(I24:SSQ24)</f>
        <v>6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</row>
    <row r="25" spans="1:14" x14ac:dyDescent="0.25">
      <c r="B25" s="20"/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</row>
    <row r="26" spans="1:14" x14ac:dyDescent="0.25">
      <c r="A26" s="1">
        <f>COUNTIF(I26:SSR26,"s")</f>
        <v>4</v>
      </c>
      <c r="B26" s="20">
        <f>A26/G26*100</f>
        <v>66.666666666666657</v>
      </c>
      <c r="C26" s="1">
        <f>COUNTIF(I26:SSR26,"r")</f>
        <v>0</v>
      </c>
      <c r="D26" s="1">
        <f>C26/G26*100</f>
        <v>0</v>
      </c>
      <c r="E26" s="1">
        <f>COUNTIF(I26:SSR26,"i")</f>
        <v>2</v>
      </c>
      <c r="F26" s="1">
        <f>E26/G26*100</f>
        <v>33.333333333333329</v>
      </c>
      <c r="G26" s="1">
        <f>COUNTA(I26:SSQ26)</f>
        <v>6</v>
      </c>
      <c r="I26" s="2" t="s">
        <v>3</v>
      </c>
      <c r="J26" s="2" t="s">
        <v>3</v>
      </c>
      <c r="K26" s="4" t="s">
        <v>13</v>
      </c>
      <c r="L26" s="4" t="s">
        <v>13</v>
      </c>
      <c r="M26" s="2" t="s">
        <v>3</v>
      </c>
      <c r="N26" s="2" t="s">
        <v>3</v>
      </c>
    </row>
    <row r="27" spans="1:14" x14ac:dyDescent="0.25">
      <c r="B27" s="20"/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3"/>
    </row>
    <row r="28" spans="1:14" x14ac:dyDescent="0.25">
      <c r="A28" s="1">
        <f>COUNTIF(I28:SSR28,"s")</f>
        <v>4</v>
      </c>
      <c r="B28" s="20">
        <f>A28/G28*100</f>
        <v>80</v>
      </c>
      <c r="C28" s="1">
        <f>COUNTIF(I28:SSR28,"r")</f>
        <v>1</v>
      </c>
      <c r="D28" s="1">
        <f>C28/G28*100</f>
        <v>20</v>
      </c>
      <c r="E28" s="1">
        <f>COUNTIF(I28:SSR28,"i")</f>
        <v>0</v>
      </c>
      <c r="F28" s="1">
        <f>E28/G28*100</f>
        <v>0</v>
      </c>
      <c r="G28" s="1">
        <f>COUNTA(I28:SSQ28)</f>
        <v>5</v>
      </c>
      <c r="I28" s="2" t="s">
        <v>3</v>
      </c>
      <c r="J28" s="2" t="s">
        <v>3</v>
      </c>
      <c r="K28" s="2" t="s">
        <v>3</v>
      </c>
      <c r="L28" s="5" t="s">
        <v>5</v>
      </c>
      <c r="M28" s="2" t="s">
        <v>3</v>
      </c>
      <c r="N28" s="13"/>
    </row>
    <row r="29" spans="1:14" x14ac:dyDescent="0.25">
      <c r="B29" s="20"/>
      <c r="I29" s="1" t="s">
        <v>10</v>
      </c>
      <c r="J29" s="1" t="s">
        <v>10</v>
      </c>
      <c r="K29" s="1" t="s">
        <v>10</v>
      </c>
      <c r="L29" s="1" t="s">
        <v>10</v>
      </c>
      <c r="M29" s="1" t="s">
        <v>10</v>
      </c>
      <c r="N29" s="1" t="s">
        <v>10</v>
      </c>
    </row>
    <row r="30" spans="1:14" x14ac:dyDescent="0.25">
      <c r="A30" s="1">
        <f>COUNTIF(I30:SSR30,"s")</f>
        <v>5</v>
      </c>
      <c r="B30" s="20">
        <f>A30/G30*100</f>
        <v>83.333333333333343</v>
      </c>
      <c r="C30" s="1">
        <f>COUNTIF(I30:SSR30,"r")</f>
        <v>1</v>
      </c>
      <c r="D30" s="1">
        <f>C30/G30*100</f>
        <v>16.666666666666664</v>
      </c>
      <c r="E30" s="1">
        <f>COUNTIF(I30:SSR30,"i")</f>
        <v>0</v>
      </c>
      <c r="F30" s="1">
        <f>E30/G30*100</f>
        <v>0</v>
      </c>
      <c r="G30" s="1">
        <f>COUNTA(I30:SSQ30)</f>
        <v>6</v>
      </c>
      <c r="I30" s="2" t="s">
        <v>3</v>
      </c>
      <c r="J30" s="2" t="s">
        <v>3</v>
      </c>
      <c r="K30" s="5" t="s">
        <v>5</v>
      </c>
      <c r="L30" s="2" t="s">
        <v>3</v>
      </c>
      <c r="M30" s="2" t="s">
        <v>3</v>
      </c>
      <c r="N30" s="2" t="s">
        <v>3</v>
      </c>
    </row>
  </sheetData>
  <pageMargins left="0.7" right="0.7" top="0.75" bottom="0.75" header="0.3" footer="0.3"/>
  <ignoredErrors>
    <ignoredError sqref="A14:G30 G11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0"/>
  <sheetViews>
    <sheetView zoomScale="68" zoomScaleNormal="68" workbookViewId="0">
      <selection activeCell="Z1" sqref="I1:Z1"/>
    </sheetView>
  </sheetViews>
  <sheetFormatPr defaultRowHeight="15" x14ac:dyDescent="0.25"/>
  <cols>
    <col min="1" max="7" width="9.140625" style="1"/>
    <col min="8" max="8" width="4.42578125" style="3" customWidth="1"/>
    <col min="9" max="41" width="25.7109375" style="1" customWidth="1"/>
    <col min="42" max="16384" width="9.140625" style="1"/>
  </cols>
  <sheetData>
    <row r="1" spans="1:27" x14ac:dyDescent="0.25">
      <c r="I1" s="38">
        <v>42583</v>
      </c>
      <c r="J1" s="38">
        <v>42583</v>
      </c>
      <c r="K1" s="38">
        <v>42583</v>
      </c>
      <c r="L1" s="38">
        <v>42583</v>
      </c>
      <c r="M1" s="38">
        <v>42583</v>
      </c>
      <c r="N1" s="38">
        <v>42583</v>
      </c>
      <c r="O1" s="38">
        <v>42583</v>
      </c>
      <c r="P1" s="38">
        <v>42583</v>
      </c>
      <c r="Q1" s="38">
        <v>42583</v>
      </c>
      <c r="R1" s="38">
        <v>42583</v>
      </c>
      <c r="S1" s="38">
        <v>42583</v>
      </c>
      <c r="T1" s="38">
        <v>42583</v>
      </c>
      <c r="U1" s="38">
        <v>42583</v>
      </c>
      <c r="V1" s="38">
        <v>42583</v>
      </c>
      <c r="W1" s="38">
        <v>42583</v>
      </c>
      <c r="X1" s="38">
        <v>42583</v>
      </c>
      <c r="Y1" s="38">
        <v>42583</v>
      </c>
      <c r="Z1" s="38">
        <v>42583</v>
      </c>
    </row>
    <row r="10" spans="1:27" x14ac:dyDescent="0.25">
      <c r="G10" s="1" t="s">
        <v>44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18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  <c r="R11" s="1" t="s">
        <v>0</v>
      </c>
      <c r="S11" s="1" t="s">
        <v>0</v>
      </c>
      <c r="T11" s="1" t="s">
        <v>0</v>
      </c>
      <c r="U11" s="1" t="s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 t="s">
        <v>0</v>
      </c>
    </row>
    <row r="12" spans="1:27" x14ac:dyDescent="0.25"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1" t="s">
        <v>20</v>
      </c>
      <c r="Q12" s="1" t="s">
        <v>20</v>
      </c>
      <c r="R12" s="1" t="s">
        <v>20</v>
      </c>
      <c r="S12" s="1" t="s">
        <v>20</v>
      </c>
      <c r="T12" s="1" t="s">
        <v>20</v>
      </c>
      <c r="U12" s="1" t="s">
        <v>20</v>
      </c>
      <c r="V12" s="1" t="s">
        <v>20</v>
      </c>
      <c r="W12" s="1" t="s">
        <v>20</v>
      </c>
      <c r="X12" s="1" t="s">
        <v>20</v>
      </c>
      <c r="Y12" s="1" t="s">
        <v>20</v>
      </c>
      <c r="Z12" s="1" t="s">
        <v>20</v>
      </c>
    </row>
    <row r="13" spans="1:27" x14ac:dyDescent="0.25">
      <c r="I13" s="1" t="s">
        <v>4</v>
      </c>
      <c r="J13" s="1" t="s">
        <v>4</v>
      </c>
      <c r="K13" s="1" t="s">
        <v>4</v>
      </c>
      <c r="L13" s="1" t="s">
        <v>4</v>
      </c>
      <c r="M13" s="1" t="s">
        <v>4</v>
      </c>
      <c r="N13" s="1" t="s">
        <v>4</v>
      </c>
      <c r="O13" s="1" t="s">
        <v>4</v>
      </c>
      <c r="P13" s="1" t="s">
        <v>4</v>
      </c>
      <c r="Q13" s="1" t="s">
        <v>4</v>
      </c>
      <c r="R13" s="1" t="s">
        <v>4</v>
      </c>
      <c r="S13" s="1" t="s">
        <v>4</v>
      </c>
      <c r="T13" s="1" t="s">
        <v>4</v>
      </c>
      <c r="U13" s="1" t="s">
        <v>4</v>
      </c>
      <c r="V13" s="1" t="s">
        <v>4</v>
      </c>
      <c r="W13" s="1" t="s">
        <v>4</v>
      </c>
      <c r="X13" s="1" t="s">
        <v>4</v>
      </c>
      <c r="Y13" s="1" t="s">
        <v>4</v>
      </c>
      <c r="Z13" s="1" t="s">
        <v>4</v>
      </c>
    </row>
    <row r="14" spans="1:27" x14ac:dyDescent="0.25">
      <c r="A14" s="1">
        <f>COUNTIF(I14:SST14,"s")</f>
        <v>0</v>
      </c>
      <c r="B14" s="20">
        <f>A14/G14*100</f>
        <v>0</v>
      </c>
      <c r="C14" s="1">
        <f>COUNTIF(I14:SST14,"r")</f>
        <v>18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18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</row>
    <row r="15" spans="1:27" x14ac:dyDescent="0.25">
      <c r="B15" s="20"/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  <c r="Q15" s="1" t="s">
        <v>6</v>
      </c>
      <c r="R15" s="1" t="s">
        <v>6</v>
      </c>
      <c r="S15" s="1" t="s">
        <v>6</v>
      </c>
      <c r="T15" s="1" t="s">
        <v>6</v>
      </c>
      <c r="U15" s="1" t="s">
        <v>6</v>
      </c>
      <c r="V15" s="1" t="s">
        <v>6</v>
      </c>
      <c r="W15" s="1" t="s">
        <v>6</v>
      </c>
      <c r="X15" s="1" t="s">
        <v>6</v>
      </c>
      <c r="Y15" s="1" t="s">
        <v>6</v>
      </c>
      <c r="Z15" s="1" t="s">
        <v>6</v>
      </c>
    </row>
    <row r="16" spans="1:27" x14ac:dyDescent="0.25">
      <c r="A16" s="1">
        <f>COUNTIF(I16:SST16,"s")</f>
        <v>18</v>
      </c>
      <c r="B16" s="20">
        <f>A16/G16*100</f>
        <v>100</v>
      </c>
      <c r="C16" s="1">
        <f>COUNTIF(I16:SST16,"r")</f>
        <v>0</v>
      </c>
      <c r="D16" s="1">
        <f>C16/G16*100</f>
        <v>0</v>
      </c>
      <c r="E16" s="1">
        <f>COUNTIF(I16:SST16,"i")</f>
        <v>0</v>
      </c>
      <c r="F16" s="1">
        <f>E16/G16*100</f>
        <v>0</v>
      </c>
      <c r="G16" s="1">
        <f>COUNTA(I16:SSS16)</f>
        <v>18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2" t="s">
        <v>3</v>
      </c>
    </row>
    <row r="17" spans="1:26" x14ac:dyDescent="0.25">
      <c r="B17" s="20"/>
      <c r="I17" s="1" t="s">
        <v>8</v>
      </c>
      <c r="J17" s="1" t="s">
        <v>8</v>
      </c>
      <c r="K17" s="1" t="s">
        <v>8</v>
      </c>
      <c r="L17" s="1" t="s">
        <v>8</v>
      </c>
      <c r="M17" s="1" t="s">
        <v>8</v>
      </c>
      <c r="N17" s="1" t="s">
        <v>8</v>
      </c>
      <c r="O17" s="1" t="s">
        <v>8</v>
      </c>
      <c r="P17" s="1" t="s">
        <v>8</v>
      </c>
      <c r="Q17" s="1" t="s">
        <v>8</v>
      </c>
      <c r="R17" s="1" t="s">
        <v>8</v>
      </c>
      <c r="S17" s="1" t="s">
        <v>8</v>
      </c>
      <c r="T17" s="1" t="s">
        <v>8</v>
      </c>
      <c r="U17" s="1" t="s">
        <v>8</v>
      </c>
      <c r="V17" s="1" t="s">
        <v>8</v>
      </c>
      <c r="W17" s="1" t="s">
        <v>8</v>
      </c>
      <c r="X17" s="1" t="s">
        <v>8</v>
      </c>
      <c r="Y17" s="1" t="s">
        <v>8</v>
      </c>
      <c r="Z17" s="1" t="s">
        <v>8</v>
      </c>
    </row>
    <row r="18" spans="1:26" x14ac:dyDescent="0.25">
      <c r="A18" s="1">
        <f>COUNTIF(I18:SST18,"s")</f>
        <v>18</v>
      </c>
      <c r="B18" s="20">
        <f>A18/G18*100</f>
        <v>100</v>
      </c>
      <c r="C18" s="1">
        <f>COUNTIF(I18:SST18,"r")</f>
        <v>0</v>
      </c>
      <c r="D18" s="1">
        <f>C18/G18*100</f>
        <v>0</v>
      </c>
      <c r="E18" s="1">
        <f>COUNTIF(I18:SST18,"i")</f>
        <v>0</v>
      </c>
      <c r="F18" s="1">
        <f>E18/G18*100</f>
        <v>0</v>
      </c>
      <c r="G18" s="1">
        <f>COUNTA(I18:SSS18)</f>
        <v>18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</row>
    <row r="19" spans="1:26" x14ac:dyDescent="0.25">
      <c r="B19" s="20"/>
      <c r="I19" s="1" t="s">
        <v>2</v>
      </c>
      <c r="J19" s="1" t="s">
        <v>2</v>
      </c>
      <c r="K19" s="1" t="s">
        <v>2</v>
      </c>
      <c r="L19" s="1" t="s">
        <v>2</v>
      </c>
      <c r="M19" s="1" t="s">
        <v>2</v>
      </c>
      <c r="N19" s="1" t="s">
        <v>2</v>
      </c>
      <c r="O19" s="1" t="s">
        <v>2</v>
      </c>
      <c r="P19" s="1" t="s">
        <v>2</v>
      </c>
      <c r="Q19" s="1" t="s">
        <v>2</v>
      </c>
      <c r="R19" s="1" t="s">
        <v>2</v>
      </c>
      <c r="S19" s="1" t="s">
        <v>2</v>
      </c>
      <c r="T19" s="1" t="s">
        <v>2</v>
      </c>
      <c r="U19" s="1" t="s">
        <v>2</v>
      </c>
      <c r="V19" s="1" t="s">
        <v>2</v>
      </c>
      <c r="W19" s="1" t="s">
        <v>2</v>
      </c>
      <c r="X19" s="1" t="s">
        <v>2</v>
      </c>
      <c r="Y19" s="1" t="s">
        <v>2</v>
      </c>
      <c r="Z19" s="1" t="s">
        <v>2</v>
      </c>
    </row>
    <row r="20" spans="1:26" x14ac:dyDescent="0.25">
      <c r="A20" s="1">
        <f>COUNTIF(I20:SST20,"s")</f>
        <v>18</v>
      </c>
      <c r="B20" s="20">
        <f>A20/G20*100</f>
        <v>100</v>
      </c>
      <c r="C20" s="1">
        <f>COUNTIF(I20:SST20,"r")</f>
        <v>0</v>
      </c>
      <c r="D20" s="1">
        <f>C20/G20*100</f>
        <v>0</v>
      </c>
      <c r="E20" s="1">
        <f>COUNTIF(I20:SST20,"i")</f>
        <v>0</v>
      </c>
      <c r="F20" s="1">
        <f>E20/G20*100</f>
        <v>0</v>
      </c>
      <c r="G20" s="1">
        <f>COUNTA(I20:SSS20)</f>
        <v>18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2" t="s">
        <v>3</v>
      </c>
    </row>
    <row r="21" spans="1:26" x14ac:dyDescent="0.25">
      <c r="B21" s="20"/>
      <c r="I21" s="1" t="s">
        <v>9</v>
      </c>
      <c r="J21" s="1" t="s">
        <v>9</v>
      </c>
      <c r="K21" s="1" t="s">
        <v>9</v>
      </c>
      <c r="L21" s="1" t="s">
        <v>9</v>
      </c>
      <c r="M21" s="1" t="s">
        <v>9</v>
      </c>
      <c r="N21" s="1" t="s">
        <v>9</v>
      </c>
      <c r="O21" s="1" t="s">
        <v>9</v>
      </c>
      <c r="P21" s="1" t="s">
        <v>9</v>
      </c>
      <c r="Q21" s="1" t="s">
        <v>9</v>
      </c>
      <c r="R21" s="1" t="s">
        <v>9</v>
      </c>
      <c r="S21" s="1" t="s">
        <v>9</v>
      </c>
      <c r="T21" s="1" t="s">
        <v>9</v>
      </c>
      <c r="U21" s="1" t="s">
        <v>9</v>
      </c>
      <c r="V21" s="1" t="s">
        <v>9</v>
      </c>
      <c r="W21" s="1" t="s">
        <v>9</v>
      </c>
      <c r="X21" s="1" t="s">
        <v>9</v>
      </c>
      <c r="Y21" s="1" t="s">
        <v>9</v>
      </c>
      <c r="Z21" s="1" t="s">
        <v>9</v>
      </c>
    </row>
    <row r="22" spans="1:26" x14ac:dyDescent="0.25">
      <c r="A22" s="1">
        <f>COUNTIF(I22:SST22,"s")</f>
        <v>18</v>
      </c>
      <c r="B22" s="20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18</v>
      </c>
      <c r="I22" s="2" t="s">
        <v>3</v>
      </c>
      <c r="J22" s="2" t="s">
        <v>3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  <c r="U22" s="2" t="s">
        <v>3</v>
      </c>
      <c r="V22" s="2" t="s">
        <v>3</v>
      </c>
      <c r="W22" s="2" t="s">
        <v>3</v>
      </c>
      <c r="X22" s="2" t="s">
        <v>3</v>
      </c>
      <c r="Y22" s="2" t="s">
        <v>3</v>
      </c>
      <c r="Z22" s="2" t="s">
        <v>3</v>
      </c>
    </row>
    <row r="23" spans="1:26" x14ac:dyDescent="0.25">
      <c r="B23" s="20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" t="s">
        <v>37</v>
      </c>
      <c r="X23" s="13"/>
      <c r="Y23" s="13"/>
      <c r="Z23" s="13"/>
    </row>
    <row r="24" spans="1:26" x14ac:dyDescent="0.25">
      <c r="A24" s="1">
        <f>COUNTIF(I24:SST24,"s")</f>
        <v>1</v>
      </c>
      <c r="B24" s="20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2" t="s">
        <v>3</v>
      </c>
      <c r="X24" s="13"/>
      <c r="Y24" s="13"/>
      <c r="Z24" s="13"/>
    </row>
    <row r="25" spans="1:26" x14ac:dyDescent="0.25">
      <c r="B25" s="20"/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  <c r="O25" s="1" t="s">
        <v>11</v>
      </c>
      <c r="P25" s="1" t="s">
        <v>11</v>
      </c>
      <c r="Q25" s="1" t="s">
        <v>11</v>
      </c>
      <c r="R25" s="1" t="s">
        <v>11</v>
      </c>
      <c r="S25" s="1" t="s">
        <v>11</v>
      </c>
      <c r="T25" s="1" t="s">
        <v>11</v>
      </c>
      <c r="U25" s="1" t="s">
        <v>11</v>
      </c>
      <c r="V25" s="1" t="s">
        <v>11</v>
      </c>
      <c r="W25" s="13"/>
      <c r="X25" s="1" t="s">
        <v>11</v>
      </c>
      <c r="Y25" s="1" t="s">
        <v>11</v>
      </c>
      <c r="Z25" s="1" t="s">
        <v>11</v>
      </c>
    </row>
    <row r="26" spans="1:26" x14ac:dyDescent="0.25">
      <c r="A26" s="1">
        <f>COUNTIF(I26:SST26,"s")</f>
        <v>4</v>
      </c>
      <c r="B26" s="20">
        <f>A26/G26*100</f>
        <v>23.52941176470588</v>
      </c>
      <c r="C26" s="1">
        <f>COUNTIF(I26:SST26,"r")</f>
        <v>2</v>
      </c>
      <c r="D26" s="1">
        <f>C26/G26*100</f>
        <v>11.76470588235294</v>
      </c>
      <c r="E26" s="1">
        <f>COUNTIF(I26:SST26,"i")</f>
        <v>11</v>
      </c>
      <c r="F26" s="1">
        <f>E26/G26*100</f>
        <v>64.705882352941174</v>
      </c>
      <c r="G26" s="1">
        <f>COUNTA(I26:SSS26)</f>
        <v>17</v>
      </c>
      <c r="I26" s="4" t="s">
        <v>13</v>
      </c>
      <c r="J26" s="4" t="s">
        <v>13</v>
      </c>
      <c r="K26" s="4" t="s">
        <v>13</v>
      </c>
      <c r="L26" s="4" t="s">
        <v>13</v>
      </c>
      <c r="M26" s="4" t="s">
        <v>13</v>
      </c>
      <c r="N26" s="2" t="s">
        <v>3</v>
      </c>
      <c r="O26" s="4" t="s">
        <v>13</v>
      </c>
      <c r="P26" s="4" t="s">
        <v>13</v>
      </c>
      <c r="Q26" s="4" t="s">
        <v>13</v>
      </c>
      <c r="R26" s="4" t="s">
        <v>13</v>
      </c>
      <c r="S26" s="4" t="s">
        <v>13</v>
      </c>
      <c r="T26" s="4" t="s">
        <v>13</v>
      </c>
      <c r="U26" s="5" t="s">
        <v>5</v>
      </c>
      <c r="V26" s="5" t="s">
        <v>5</v>
      </c>
      <c r="W26" s="13"/>
      <c r="X26" s="2" t="s">
        <v>3</v>
      </c>
      <c r="Y26" s="2" t="s">
        <v>3</v>
      </c>
      <c r="Z26" s="2" t="s">
        <v>3</v>
      </c>
    </row>
    <row r="27" spans="1:26" x14ac:dyDescent="0.25">
      <c r="B27" s="20"/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  <c r="O27" s="1" t="s">
        <v>7</v>
      </c>
      <c r="P27" s="1" t="s">
        <v>7</v>
      </c>
      <c r="Q27" s="1" t="s">
        <v>7</v>
      </c>
      <c r="R27" s="1" t="s">
        <v>7</v>
      </c>
      <c r="S27" s="1" t="s">
        <v>7</v>
      </c>
      <c r="T27" s="1" t="s">
        <v>7</v>
      </c>
      <c r="U27" s="1" t="s">
        <v>7</v>
      </c>
      <c r="V27" s="1" t="s">
        <v>7</v>
      </c>
      <c r="W27" s="1" t="s">
        <v>7</v>
      </c>
      <c r="X27" s="1" t="s">
        <v>7</v>
      </c>
      <c r="Y27" s="1" t="s">
        <v>7</v>
      </c>
      <c r="Z27" s="1" t="s">
        <v>7</v>
      </c>
    </row>
    <row r="28" spans="1:26" x14ac:dyDescent="0.25">
      <c r="A28" s="1">
        <f>COUNTIF(I28:SST28,"s")</f>
        <v>18</v>
      </c>
      <c r="B28" s="20">
        <f>A28/G28*100</f>
        <v>100</v>
      </c>
      <c r="C28" s="1">
        <f>COUNTIF(I28:SST28,"r")</f>
        <v>0</v>
      </c>
      <c r="D28" s="1">
        <f>C28/G28*100</f>
        <v>0</v>
      </c>
      <c r="E28" s="1">
        <f>COUNTIF(I28:SST28,"i")</f>
        <v>0</v>
      </c>
      <c r="F28" s="1">
        <f>E28/G28*100</f>
        <v>0</v>
      </c>
      <c r="G28" s="1">
        <f>COUNTA(I28:SSS28)</f>
        <v>18</v>
      </c>
      <c r="I28" s="2" t="s">
        <v>3</v>
      </c>
      <c r="J28" s="2" t="s">
        <v>3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  <c r="U28" s="2" t="s">
        <v>3</v>
      </c>
      <c r="V28" s="2" t="s">
        <v>3</v>
      </c>
      <c r="W28" s="2" t="s">
        <v>3</v>
      </c>
      <c r="X28" s="2" t="s">
        <v>3</v>
      </c>
      <c r="Y28" s="2" t="s">
        <v>3</v>
      </c>
      <c r="Z28" s="2" t="s">
        <v>3</v>
      </c>
    </row>
    <row r="29" spans="1:26" x14ac:dyDescent="0.25">
      <c r="B29" s="20"/>
      <c r="I29" s="1" t="s">
        <v>10</v>
      </c>
      <c r="J29" s="1" t="s">
        <v>10</v>
      </c>
      <c r="K29" s="1" t="s">
        <v>10</v>
      </c>
      <c r="L29" s="1" t="s">
        <v>10</v>
      </c>
      <c r="M29" s="1" t="s">
        <v>10</v>
      </c>
      <c r="N29" s="1" t="s">
        <v>10</v>
      </c>
      <c r="O29" s="1" t="s">
        <v>10</v>
      </c>
      <c r="P29" s="1" t="s">
        <v>10</v>
      </c>
      <c r="Q29" s="1" t="s">
        <v>10</v>
      </c>
      <c r="R29" s="1" t="s">
        <v>10</v>
      </c>
      <c r="S29" s="1" t="s">
        <v>10</v>
      </c>
      <c r="T29" s="1" t="s">
        <v>10</v>
      </c>
      <c r="U29" s="1" t="s">
        <v>10</v>
      </c>
      <c r="V29" s="1" t="s">
        <v>10</v>
      </c>
      <c r="W29" s="1" t="s">
        <v>10</v>
      </c>
      <c r="X29" s="1" t="s">
        <v>10</v>
      </c>
      <c r="Y29" s="1" t="s">
        <v>10</v>
      </c>
      <c r="Z29" s="1" t="s">
        <v>10</v>
      </c>
    </row>
    <row r="30" spans="1:26" x14ac:dyDescent="0.25">
      <c r="A30" s="1">
        <f>COUNTIF(I30:SST30,"s")</f>
        <v>18</v>
      </c>
      <c r="B30" s="20">
        <f>A30/G30*100</f>
        <v>100</v>
      </c>
      <c r="C30" s="1">
        <f>COUNTIF(I30:SST30,"r")</f>
        <v>0</v>
      </c>
      <c r="D30" s="1">
        <f>C30/G30*100</f>
        <v>0</v>
      </c>
      <c r="E30" s="1">
        <f>COUNTIF(I30:SST30,"i")</f>
        <v>0</v>
      </c>
      <c r="F30" s="1">
        <f>E30/G30*100</f>
        <v>0</v>
      </c>
      <c r="G30" s="1">
        <f>COUNTA(I30:SSS30)</f>
        <v>18</v>
      </c>
      <c r="I30" s="2" t="s">
        <v>3</v>
      </c>
      <c r="J30" s="2" t="s">
        <v>3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  <c r="U30" s="2" t="s">
        <v>3</v>
      </c>
      <c r="V30" s="2" t="s">
        <v>3</v>
      </c>
      <c r="W30" s="2" t="s">
        <v>3</v>
      </c>
      <c r="X30" s="2" t="s">
        <v>3</v>
      </c>
      <c r="Y30" s="2" t="s">
        <v>3</v>
      </c>
      <c r="Z30" s="2" t="s"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zoomScale="68" zoomScaleNormal="68" workbookViewId="0">
      <selection activeCell="I1" sqref="I1:J1"/>
    </sheetView>
  </sheetViews>
  <sheetFormatPr defaultRowHeight="15" x14ac:dyDescent="0.25"/>
  <cols>
    <col min="1" max="7" width="9.140625" style="1"/>
    <col min="8" max="8" width="4.42578125" style="3" customWidth="1"/>
    <col min="9" max="10" width="28.42578125" style="1" customWidth="1"/>
    <col min="11" max="11" width="46.28515625" customWidth="1"/>
    <col min="14" max="14" width="20.7109375" style="1" customWidth="1"/>
    <col min="15" max="16384" width="9.140625" style="1"/>
  </cols>
  <sheetData>
    <row r="1" spans="1:13" x14ac:dyDescent="0.25">
      <c r="I1" s="38">
        <v>42583</v>
      </c>
      <c r="J1" s="38">
        <v>42583</v>
      </c>
    </row>
    <row r="10" spans="1:13" x14ac:dyDescent="0.25">
      <c r="G10" s="1" t="s">
        <v>44</v>
      </c>
      <c r="I10" s="3"/>
      <c r="J10" s="3"/>
    </row>
    <row r="11" spans="1:13" x14ac:dyDescent="0.25">
      <c r="A11" s="2" t="s">
        <v>3</v>
      </c>
      <c r="C11" s="5" t="s">
        <v>5</v>
      </c>
      <c r="E11" s="4" t="s">
        <v>13</v>
      </c>
      <c r="G11" s="1">
        <f>COUNTIF(I11:SSS11,"ORGANISM")</f>
        <v>2</v>
      </c>
      <c r="I11" s="1" t="s">
        <v>0</v>
      </c>
      <c r="J11" s="1" t="s">
        <v>0</v>
      </c>
      <c r="L11" s="1"/>
      <c r="M11" s="1"/>
    </row>
    <row r="12" spans="1:13" x14ac:dyDescent="0.25">
      <c r="I12" s="7" t="s">
        <v>24</v>
      </c>
      <c r="J12" s="7" t="s">
        <v>24</v>
      </c>
      <c r="L12" s="1"/>
      <c r="M12" s="1"/>
    </row>
    <row r="13" spans="1:13" x14ac:dyDescent="0.25">
      <c r="I13" s="7" t="s">
        <v>4</v>
      </c>
      <c r="J13" s="7" t="s">
        <v>4</v>
      </c>
      <c r="L13" s="1"/>
      <c r="M13" s="1"/>
    </row>
    <row r="14" spans="1:13" x14ac:dyDescent="0.25">
      <c r="A14" s="1">
        <f>COUNTIF(I14:SSS14,"s")</f>
        <v>0</v>
      </c>
      <c r="B14" s="1">
        <f>A14/G14*100</f>
        <v>0</v>
      </c>
      <c r="C14" s="1">
        <f>COUNTIF(I14:SSS14,"r")</f>
        <v>2</v>
      </c>
      <c r="D14" s="1">
        <f>C14/G14*100</f>
        <v>100</v>
      </c>
      <c r="E14" s="1">
        <f>COUNTIF(I14:SSS14,"i")</f>
        <v>0</v>
      </c>
      <c r="F14" s="1">
        <f>E14/G14*100</f>
        <v>0</v>
      </c>
      <c r="G14" s="1">
        <f>COUNTA(I14:SSR14)</f>
        <v>2</v>
      </c>
      <c r="I14" s="11" t="s">
        <v>5</v>
      </c>
      <c r="J14" s="11" t="s">
        <v>5</v>
      </c>
      <c r="L14" s="1"/>
      <c r="M14" s="1"/>
    </row>
    <row r="15" spans="1:13" x14ac:dyDescent="0.25">
      <c r="I15" s="7" t="s">
        <v>6</v>
      </c>
      <c r="J15" s="7" t="s">
        <v>6</v>
      </c>
      <c r="L15" s="1"/>
      <c r="M15" s="1"/>
    </row>
    <row r="16" spans="1:13" x14ac:dyDescent="0.25">
      <c r="A16" s="1">
        <f>COUNTIF(I16:SSS16,"s")</f>
        <v>0</v>
      </c>
      <c r="B16" s="1">
        <f>A16/G16*100</f>
        <v>0</v>
      </c>
      <c r="C16" s="1">
        <f>COUNTIF(I16:SSS16,"r")</f>
        <v>2</v>
      </c>
      <c r="D16" s="1">
        <f>C16/G16*100</f>
        <v>100</v>
      </c>
      <c r="E16" s="1">
        <f>COUNTIF(I16:SSS16,"i")</f>
        <v>0</v>
      </c>
      <c r="F16" s="1">
        <f>E16/G16*100</f>
        <v>0</v>
      </c>
      <c r="G16" s="1">
        <f>COUNTA(I16:SSR16)</f>
        <v>2</v>
      </c>
      <c r="I16" s="11" t="s">
        <v>5</v>
      </c>
      <c r="J16" s="11" t="s">
        <v>5</v>
      </c>
      <c r="L16" s="1"/>
      <c r="M16" s="1"/>
    </row>
    <row r="17" spans="1:13" x14ac:dyDescent="0.25">
      <c r="I17" s="7" t="s">
        <v>8</v>
      </c>
      <c r="J17" s="7" t="s">
        <v>8</v>
      </c>
      <c r="L17" s="1"/>
      <c r="M17" s="1"/>
    </row>
    <row r="18" spans="1:13" x14ac:dyDescent="0.25">
      <c r="A18" s="1">
        <f>COUNTIF(I18:SSS18,"s")</f>
        <v>0</v>
      </c>
      <c r="B18" s="1">
        <f>A18/G18*100</f>
        <v>0</v>
      </c>
      <c r="C18" s="1">
        <f>COUNTIF(I18:SSS18,"r")</f>
        <v>2</v>
      </c>
      <c r="D18" s="1">
        <f>C18/G18*100</f>
        <v>100</v>
      </c>
      <c r="E18" s="1">
        <f>COUNTIF(I18:SSS18,"i")</f>
        <v>0</v>
      </c>
      <c r="F18" s="1">
        <f>E18/G18*100</f>
        <v>0</v>
      </c>
      <c r="G18" s="1">
        <f>COUNTA(I18:SSR18)</f>
        <v>2</v>
      </c>
      <c r="I18" s="11" t="s">
        <v>5</v>
      </c>
      <c r="J18" s="11" t="s">
        <v>5</v>
      </c>
      <c r="L18" s="1"/>
      <c r="M18" s="1"/>
    </row>
    <row r="19" spans="1:13" x14ac:dyDescent="0.25">
      <c r="I19" s="7" t="s">
        <v>42</v>
      </c>
      <c r="J19" s="7" t="s">
        <v>42</v>
      </c>
      <c r="L19" s="1"/>
      <c r="M19" s="1"/>
    </row>
    <row r="20" spans="1:13" x14ac:dyDescent="0.25">
      <c r="A20" s="1">
        <f>COUNTIF(I20:SSS20,"s")</f>
        <v>0</v>
      </c>
      <c r="B20" s="1">
        <f>A20/G20*100</f>
        <v>0</v>
      </c>
      <c r="C20" s="1">
        <f>COUNTIF(I20:SSS20,"r")</f>
        <v>0</v>
      </c>
      <c r="D20" s="1">
        <f>C20/G20*100</f>
        <v>0</v>
      </c>
      <c r="E20" s="1">
        <f>COUNTIF(I20:SSS20,"i")</f>
        <v>2</v>
      </c>
      <c r="F20" s="1">
        <f>E20/G20*100</f>
        <v>100</v>
      </c>
      <c r="G20" s="1">
        <f>COUNTA(I20:SSR20)</f>
        <v>2</v>
      </c>
      <c r="I20" s="12" t="s">
        <v>13</v>
      </c>
      <c r="J20" s="12" t="s">
        <v>13</v>
      </c>
      <c r="L20" s="1"/>
      <c r="M20" s="1"/>
    </row>
    <row r="21" spans="1:13" x14ac:dyDescent="0.25">
      <c r="I21" s="7" t="s">
        <v>39</v>
      </c>
      <c r="J21" s="7" t="s">
        <v>39</v>
      </c>
      <c r="L21" s="1"/>
      <c r="M21" s="1"/>
    </row>
    <row r="22" spans="1:13" x14ac:dyDescent="0.25">
      <c r="A22" s="1">
        <f>COUNTIF(I22:SSS22,"s")</f>
        <v>2</v>
      </c>
      <c r="B22" s="1">
        <f>A22/G22*100</f>
        <v>100</v>
      </c>
      <c r="C22" s="1">
        <f>COUNTIF(I22:SSS22,"r")</f>
        <v>0</v>
      </c>
      <c r="D22" s="1">
        <f>C22/G22*100</f>
        <v>0</v>
      </c>
      <c r="E22" s="1">
        <f>COUNTIF(I22:SSS22,"i")</f>
        <v>0</v>
      </c>
      <c r="F22" s="1">
        <f>E22/G22*100</f>
        <v>0</v>
      </c>
      <c r="G22" s="1">
        <f>COUNTA(I22:SSR22)</f>
        <v>2</v>
      </c>
      <c r="I22" s="8" t="s">
        <v>3</v>
      </c>
      <c r="J22" s="8" t="s">
        <v>3</v>
      </c>
      <c r="L22" s="1"/>
      <c r="M22" s="1"/>
    </row>
    <row r="23" spans="1:13" x14ac:dyDescent="0.25">
      <c r="I23" s="7" t="s">
        <v>2</v>
      </c>
      <c r="J23" s="7" t="s">
        <v>2</v>
      </c>
      <c r="L23" s="1"/>
      <c r="M23" s="1"/>
    </row>
    <row r="24" spans="1:13" x14ac:dyDescent="0.25">
      <c r="A24" s="1">
        <f>COUNTIF(I24:SSS24,"s")</f>
        <v>2</v>
      </c>
      <c r="B24" s="1">
        <f>A24/G24*100</f>
        <v>100</v>
      </c>
      <c r="C24" s="1">
        <f>COUNTIF(I24:SSS24,"r")</f>
        <v>0</v>
      </c>
      <c r="D24" s="1">
        <f>C24/G24*100</f>
        <v>0</v>
      </c>
      <c r="E24" s="1">
        <f>COUNTIF(I24:SSS24,"i")</f>
        <v>0</v>
      </c>
      <c r="F24" s="1">
        <f>E24/G24*100</f>
        <v>0</v>
      </c>
      <c r="G24" s="1">
        <f>COUNTA(I24:SSR24)</f>
        <v>2</v>
      </c>
      <c r="I24" s="8" t="s">
        <v>3</v>
      </c>
      <c r="J24" s="8" t="s">
        <v>3</v>
      </c>
      <c r="L24" s="1"/>
      <c r="M24" s="1"/>
    </row>
    <row r="25" spans="1:13" x14ac:dyDescent="0.25">
      <c r="I25" s="7" t="s">
        <v>9</v>
      </c>
      <c r="J25" s="7" t="s">
        <v>9</v>
      </c>
      <c r="L25" s="1"/>
      <c r="M25" s="1"/>
    </row>
    <row r="26" spans="1:13" x14ac:dyDescent="0.25">
      <c r="A26" s="1">
        <f>COUNTIF(I26:SSS26,"s")</f>
        <v>2</v>
      </c>
      <c r="B26" s="1">
        <f>A26/G26*100</f>
        <v>100</v>
      </c>
      <c r="C26" s="1">
        <f>COUNTIF(I26:SSS26,"r")</f>
        <v>0</v>
      </c>
      <c r="D26" s="1">
        <f>C26/G26*100</f>
        <v>0</v>
      </c>
      <c r="E26" s="1">
        <f>COUNTIF(I26:SSS26,"i")</f>
        <v>0</v>
      </c>
      <c r="F26" s="1">
        <f>E26/G26*100</f>
        <v>0</v>
      </c>
      <c r="G26" s="1">
        <f>COUNTA(I26:SSR26)</f>
        <v>2</v>
      </c>
      <c r="I26" s="8" t="s">
        <v>3</v>
      </c>
      <c r="J26" s="8" t="s">
        <v>3</v>
      </c>
      <c r="L26" s="1"/>
      <c r="M26" s="1"/>
    </row>
    <row r="27" spans="1:13" x14ac:dyDescent="0.25">
      <c r="I27" s="7" t="s">
        <v>11</v>
      </c>
      <c r="J27" s="7" t="s">
        <v>11</v>
      </c>
      <c r="L27" s="1"/>
      <c r="M27" s="1"/>
    </row>
    <row r="28" spans="1:13" x14ac:dyDescent="0.25">
      <c r="A28" s="1">
        <f>COUNTIF(I28:SSS28,"s")</f>
        <v>0</v>
      </c>
      <c r="B28" s="1">
        <f>A28/G28*100</f>
        <v>0</v>
      </c>
      <c r="C28" s="1">
        <f>COUNTIF(I28:SSS28,"r")</f>
        <v>2</v>
      </c>
      <c r="D28" s="1">
        <f>C28/G28*100</f>
        <v>100</v>
      </c>
      <c r="E28" s="1">
        <f>COUNTIF(I28:SSS28,"i")</f>
        <v>0</v>
      </c>
      <c r="F28" s="1">
        <f>E28/G28*100</f>
        <v>0</v>
      </c>
      <c r="G28" s="1">
        <f>COUNTA(I28:SSR28)</f>
        <v>2</v>
      </c>
      <c r="I28" s="11" t="s">
        <v>5</v>
      </c>
      <c r="J28" s="11" t="s">
        <v>5</v>
      </c>
      <c r="L28" s="1"/>
      <c r="M28" s="1"/>
    </row>
    <row r="29" spans="1:13" x14ac:dyDescent="0.25">
      <c r="I29" s="7" t="s">
        <v>7</v>
      </c>
      <c r="J29" s="7" t="s">
        <v>7</v>
      </c>
      <c r="L29" s="1"/>
      <c r="M29" s="1"/>
    </row>
    <row r="30" spans="1:13" x14ac:dyDescent="0.25">
      <c r="A30" s="1">
        <f>COUNTIF(I30:SSS30,"s")</f>
        <v>2</v>
      </c>
      <c r="B30" s="1">
        <f>A30/G30*100</f>
        <v>100</v>
      </c>
      <c r="C30" s="1">
        <f>COUNTIF(I30:SSS30,"r")</f>
        <v>0</v>
      </c>
      <c r="D30" s="1">
        <f>C30/G30*100</f>
        <v>0</v>
      </c>
      <c r="E30" s="1">
        <f>COUNTIF(I30:SSS30,"i")</f>
        <v>0</v>
      </c>
      <c r="F30" s="1">
        <f>E30/G30*100</f>
        <v>0</v>
      </c>
      <c r="G30" s="1">
        <f>COUNTA(I30:SSR30)</f>
        <v>2</v>
      </c>
      <c r="I30" s="8" t="s">
        <v>3</v>
      </c>
      <c r="J30" s="8" t="s">
        <v>3</v>
      </c>
      <c r="L30" s="1"/>
      <c r="M30" s="1"/>
    </row>
    <row r="31" spans="1:13" x14ac:dyDescent="0.25">
      <c r="I31" s="7" t="s">
        <v>10</v>
      </c>
      <c r="J31" s="7" t="s">
        <v>10</v>
      </c>
    </row>
    <row r="32" spans="1:13" x14ac:dyDescent="0.25">
      <c r="A32" s="1">
        <f>COUNTIF(I32:SSS32,"s")</f>
        <v>2</v>
      </c>
      <c r="B32" s="1">
        <f>A32/G32*100</f>
        <v>100</v>
      </c>
      <c r="C32" s="1">
        <f>COUNTIF(I32:SSS32,"r")</f>
        <v>0</v>
      </c>
      <c r="D32" s="1">
        <f>C32/G32*100</f>
        <v>0</v>
      </c>
      <c r="E32" s="1">
        <f>COUNTIF(I32:SSS32,"i")</f>
        <v>0</v>
      </c>
      <c r="F32" s="1">
        <f>E32/G32*100</f>
        <v>0</v>
      </c>
      <c r="G32" s="1">
        <f>COUNTA(I32:SSR32)</f>
        <v>2</v>
      </c>
      <c r="I32" s="8" t="s">
        <v>3</v>
      </c>
      <c r="J32" s="8" t="s"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6"/>
  <sheetViews>
    <sheetView zoomScale="68" zoomScaleNormal="68" workbookViewId="0">
      <selection activeCell="I1" sqref="I1:L1"/>
    </sheetView>
  </sheetViews>
  <sheetFormatPr defaultRowHeight="15" x14ac:dyDescent="0.25"/>
  <cols>
    <col min="1" max="7" width="9.140625" style="1"/>
    <col min="8" max="8" width="4.42578125" style="3" customWidth="1"/>
    <col min="9" max="12" width="28.42578125" style="1" customWidth="1"/>
    <col min="13" max="13" width="46.28515625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  <c r="J1" s="38">
        <v>42583</v>
      </c>
      <c r="K1" s="38">
        <v>42583</v>
      </c>
      <c r="L1" s="38">
        <v>42583</v>
      </c>
    </row>
    <row r="10" spans="1:14" x14ac:dyDescent="0.25">
      <c r="G10" s="1" t="s">
        <v>44</v>
      </c>
      <c r="I10" s="3"/>
      <c r="J10" s="3"/>
      <c r="K10" s="3"/>
      <c r="L10" s="3"/>
      <c r="N10" s="1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COUNTIF(I11:SSS11,"ORGANISM")</f>
        <v>4</v>
      </c>
      <c r="I11" s="1" t="s">
        <v>0</v>
      </c>
      <c r="J11" s="1" t="s">
        <v>0</v>
      </c>
      <c r="K11" s="1" t="s">
        <v>0</v>
      </c>
      <c r="L11" s="1" t="s">
        <v>0</v>
      </c>
      <c r="N11" s="1"/>
    </row>
    <row r="12" spans="1:14" ht="30" x14ac:dyDescent="0.25">
      <c r="I12" s="1" t="s">
        <v>14</v>
      </c>
      <c r="J12" s="1" t="s">
        <v>14</v>
      </c>
      <c r="K12" s="1" t="s">
        <v>14</v>
      </c>
      <c r="L12" s="1" t="s">
        <v>14</v>
      </c>
      <c r="N12" s="1"/>
    </row>
    <row r="13" spans="1:14" x14ac:dyDescent="0.25">
      <c r="I13" s="13"/>
      <c r="J13" s="13"/>
      <c r="K13" s="1" t="s">
        <v>38</v>
      </c>
      <c r="L13" s="13"/>
      <c r="N13" s="1"/>
    </row>
    <row r="14" spans="1:14" x14ac:dyDescent="0.25">
      <c r="A14" s="1">
        <f>COUNTIF(I14:SSS14,"s")</f>
        <v>0</v>
      </c>
      <c r="B14" s="1">
        <f>A14/G14*100</f>
        <v>0</v>
      </c>
      <c r="C14" s="1">
        <f>COUNTIF(I14:SSS14,"r")</f>
        <v>1</v>
      </c>
      <c r="D14" s="1">
        <f>C14/G14*100</f>
        <v>100</v>
      </c>
      <c r="E14" s="1">
        <f>COUNTIF(I14:SSS14,"i")</f>
        <v>0</v>
      </c>
      <c r="F14" s="1">
        <f>E14/G14*100</f>
        <v>0</v>
      </c>
      <c r="G14" s="1">
        <f>COUNTA(I14:SSR14)</f>
        <v>1</v>
      </c>
      <c r="I14" s="13"/>
      <c r="J14" s="13"/>
      <c r="K14" s="5" t="s">
        <v>5</v>
      </c>
      <c r="L14" s="13"/>
      <c r="N14" s="1"/>
    </row>
    <row r="15" spans="1:14" x14ac:dyDescent="0.25">
      <c r="I15" s="1" t="s">
        <v>9</v>
      </c>
      <c r="J15" s="1" t="s">
        <v>9</v>
      </c>
      <c r="K15" s="1" t="s">
        <v>9</v>
      </c>
      <c r="L15" s="1" t="s">
        <v>9</v>
      </c>
      <c r="N15" s="1"/>
    </row>
    <row r="16" spans="1:14" x14ac:dyDescent="0.25">
      <c r="A16" s="1">
        <f>COUNTIF(I16:SSS16,"s")</f>
        <v>0</v>
      </c>
      <c r="B16" s="1">
        <f>A16/G16*100</f>
        <v>0</v>
      </c>
      <c r="C16" s="1">
        <f>COUNTIF(I16:SSS16,"r")</f>
        <v>4</v>
      </c>
      <c r="D16" s="1">
        <f>C16/G16*100</f>
        <v>100</v>
      </c>
      <c r="E16" s="1">
        <f>COUNTIF(I16:SSS16,"i")</f>
        <v>0</v>
      </c>
      <c r="F16" s="1">
        <f>E16/G16*100</f>
        <v>0</v>
      </c>
      <c r="G16" s="1">
        <f>COUNTA(I16:SSR16)</f>
        <v>4</v>
      </c>
      <c r="I16" s="5" t="s">
        <v>5</v>
      </c>
      <c r="J16" s="5" t="s">
        <v>5</v>
      </c>
      <c r="K16" s="5" t="s">
        <v>5</v>
      </c>
      <c r="L16" s="5" t="s">
        <v>5</v>
      </c>
      <c r="N16" s="1"/>
    </row>
    <row r="17" spans="1:14" x14ac:dyDescent="0.25">
      <c r="I17" s="1" t="s">
        <v>17</v>
      </c>
      <c r="J17" s="1" t="s">
        <v>17</v>
      </c>
      <c r="K17" s="1" t="s">
        <v>17</v>
      </c>
      <c r="L17" s="1" t="s">
        <v>17</v>
      </c>
      <c r="N17" s="1"/>
    </row>
    <row r="18" spans="1:14" x14ac:dyDescent="0.25">
      <c r="A18" s="1">
        <f>COUNTIF(I18:SSS18,"s")</f>
        <v>0</v>
      </c>
      <c r="B18" s="1">
        <f>A18/G18*100</f>
        <v>0</v>
      </c>
      <c r="C18" s="1">
        <f>COUNTIF(I18:SSS18,"r")</f>
        <v>4</v>
      </c>
      <c r="D18" s="1">
        <f>C18/G18*100</f>
        <v>100</v>
      </c>
      <c r="E18" s="1">
        <f>COUNTIF(I18:SSS18,"i")</f>
        <v>0</v>
      </c>
      <c r="F18" s="1">
        <f>E18/G18*100</f>
        <v>0</v>
      </c>
      <c r="G18" s="1">
        <f>COUNTA(I18:SSR18)</f>
        <v>4</v>
      </c>
      <c r="I18" s="5" t="s">
        <v>5</v>
      </c>
      <c r="J18" s="5" t="s">
        <v>5</v>
      </c>
      <c r="K18" s="5" t="s">
        <v>5</v>
      </c>
      <c r="L18" s="5" t="s">
        <v>5</v>
      </c>
      <c r="N18" s="1"/>
    </row>
    <row r="19" spans="1:14" x14ac:dyDescent="0.25">
      <c r="I19" s="1" t="s">
        <v>11</v>
      </c>
      <c r="J19" s="1" t="s">
        <v>11</v>
      </c>
      <c r="K19" s="13"/>
      <c r="L19" s="1" t="s">
        <v>11</v>
      </c>
      <c r="N19" s="1"/>
    </row>
    <row r="20" spans="1:14" x14ac:dyDescent="0.25">
      <c r="A20" s="1">
        <f>COUNTIF(I20:SSS20,"s")</f>
        <v>3</v>
      </c>
      <c r="B20" s="1">
        <f>A20/G20*100</f>
        <v>100</v>
      </c>
      <c r="C20" s="1">
        <f>COUNTIF(I20:SSS20,"r")</f>
        <v>0</v>
      </c>
      <c r="D20" s="1">
        <f>C20/G20*100</f>
        <v>0</v>
      </c>
      <c r="E20" s="1">
        <f>COUNTIF(I20:SSS20,"i")</f>
        <v>0</v>
      </c>
      <c r="F20" s="1">
        <f>E20/G20*100</f>
        <v>0</v>
      </c>
      <c r="G20" s="1">
        <f>COUNTA(I20:SSR20)</f>
        <v>3</v>
      </c>
      <c r="I20" s="2" t="s">
        <v>3</v>
      </c>
      <c r="J20" s="2" t="s">
        <v>3</v>
      </c>
      <c r="K20" s="13"/>
      <c r="L20" s="2" t="s">
        <v>3</v>
      </c>
      <c r="N20" s="1"/>
    </row>
    <row r="21" spans="1:14" x14ac:dyDescent="0.25">
      <c r="I21" s="1" t="s">
        <v>15</v>
      </c>
      <c r="J21" s="1" t="s">
        <v>15</v>
      </c>
      <c r="K21" s="1" t="s">
        <v>15</v>
      </c>
      <c r="L21" s="1" t="s">
        <v>15</v>
      </c>
      <c r="M21" s="1"/>
      <c r="N21" s="1"/>
    </row>
    <row r="22" spans="1:14" x14ac:dyDescent="0.25">
      <c r="A22" s="1">
        <f>COUNTIF(I22:SSS22,"s")</f>
        <v>0</v>
      </c>
      <c r="B22" s="1">
        <f>A22/G22*100</f>
        <v>0</v>
      </c>
      <c r="C22" s="1">
        <f>COUNTIF(I22:SSS22,"r")</f>
        <v>4</v>
      </c>
      <c r="D22" s="1">
        <f>C22/G22*100</f>
        <v>100</v>
      </c>
      <c r="E22" s="1">
        <f>COUNTIF(I22:SSS22,"i")</f>
        <v>0</v>
      </c>
      <c r="F22" s="1">
        <f>E22/G22*100</f>
        <v>0</v>
      </c>
      <c r="G22" s="1">
        <f>COUNTA(I22:SSR22)</f>
        <v>4</v>
      </c>
      <c r="I22" s="5" t="s">
        <v>5</v>
      </c>
      <c r="J22" s="5" t="s">
        <v>5</v>
      </c>
      <c r="K22" s="5" t="s">
        <v>5</v>
      </c>
      <c r="L22" s="5" t="s">
        <v>5</v>
      </c>
      <c r="M22" s="1"/>
      <c r="N22" s="1"/>
    </row>
    <row r="23" spans="1:14" x14ac:dyDescent="0.25">
      <c r="I23" s="13"/>
      <c r="J23" s="13"/>
      <c r="K23" s="1" t="s">
        <v>43</v>
      </c>
      <c r="L23" s="13"/>
      <c r="M23" s="1"/>
      <c r="N23" s="1"/>
    </row>
    <row r="24" spans="1:14" x14ac:dyDescent="0.25">
      <c r="A24" s="1">
        <f>COUNTIF(I24:SSS24,"s")</f>
        <v>1</v>
      </c>
      <c r="B24" s="1">
        <f>A24/G24*100</f>
        <v>100</v>
      </c>
      <c r="C24" s="1">
        <f>COUNTIF(I24:SSS24,"r")</f>
        <v>0</v>
      </c>
      <c r="D24" s="1">
        <f>C24/G24*100</f>
        <v>0</v>
      </c>
      <c r="E24" s="1">
        <f>COUNTIF(I24:SSS24,"i")</f>
        <v>0</v>
      </c>
      <c r="F24" s="1">
        <f>E24/G24*100</f>
        <v>0</v>
      </c>
      <c r="G24" s="1">
        <f>COUNTA(I24:SSR24)</f>
        <v>1</v>
      </c>
      <c r="I24" s="13"/>
      <c r="J24" s="13"/>
      <c r="K24" s="2" t="s">
        <v>3</v>
      </c>
      <c r="L24" s="13"/>
      <c r="M24" s="1"/>
      <c r="N24" s="1"/>
    </row>
    <row r="25" spans="1:14" x14ac:dyDescent="0.25">
      <c r="I25" s="1" t="s">
        <v>18</v>
      </c>
      <c r="J25" s="1" t="s">
        <v>18</v>
      </c>
      <c r="K25" s="1" t="s">
        <v>18</v>
      </c>
      <c r="L25" s="1" t="s">
        <v>18</v>
      </c>
      <c r="M25" s="1"/>
      <c r="N25" s="1"/>
    </row>
    <row r="26" spans="1:14" x14ac:dyDescent="0.25">
      <c r="A26" s="1">
        <f>COUNTIF(I26:SSS26,"s")</f>
        <v>4</v>
      </c>
      <c r="B26" s="1">
        <f>A26/G26*100</f>
        <v>100</v>
      </c>
      <c r="C26" s="1">
        <f>COUNTIF(I26:SSS26,"r")</f>
        <v>0</v>
      </c>
      <c r="D26" s="1">
        <f>C26/G26*100</f>
        <v>0</v>
      </c>
      <c r="E26" s="1">
        <f>COUNTIF(I26:SSS26,"i")</f>
        <v>0</v>
      </c>
      <c r="F26" s="1">
        <f>E26/G26*100</f>
        <v>0</v>
      </c>
      <c r="G26" s="1">
        <f>COUNTA(I26:SSR26)</f>
        <v>4</v>
      </c>
      <c r="I26" s="2" t="s">
        <v>3</v>
      </c>
      <c r="J26" s="2" t="s">
        <v>3</v>
      </c>
      <c r="K26" s="2" t="s">
        <v>3</v>
      </c>
      <c r="L26" s="2" t="s">
        <v>3</v>
      </c>
      <c r="M26" s="1"/>
    </row>
    <row r="27" spans="1:14" x14ac:dyDescent="0.25">
      <c r="I27" s="1" t="s">
        <v>10</v>
      </c>
      <c r="J27" s="1" t="s">
        <v>10</v>
      </c>
      <c r="K27" s="1" t="s">
        <v>10</v>
      </c>
      <c r="L27" s="1" t="s">
        <v>10</v>
      </c>
      <c r="M27" s="1"/>
    </row>
    <row r="28" spans="1:14" x14ac:dyDescent="0.25">
      <c r="A28" s="1">
        <f>COUNTIF(I28:SSS28,"s")</f>
        <v>4</v>
      </c>
      <c r="B28" s="1">
        <f>A28/G28*100</f>
        <v>100</v>
      </c>
      <c r="C28" s="1">
        <f>COUNTIF(I28:SSS28,"r")</f>
        <v>0</v>
      </c>
      <c r="D28" s="1">
        <f>C28/G28*100</f>
        <v>0</v>
      </c>
      <c r="E28" s="1">
        <f>COUNTIF(I28:SSS28,"i")</f>
        <v>0</v>
      </c>
      <c r="F28" s="1">
        <f>E28/G28*100</f>
        <v>0</v>
      </c>
      <c r="G28" s="1">
        <f>COUNTA(I28:SSR28)</f>
        <v>4</v>
      </c>
      <c r="I28" s="2" t="s">
        <v>3</v>
      </c>
      <c r="J28" s="2" t="s">
        <v>3</v>
      </c>
      <c r="K28" s="2" t="s">
        <v>3</v>
      </c>
      <c r="L28" s="2" t="s">
        <v>3</v>
      </c>
      <c r="M28" s="1"/>
    </row>
    <row r="29" spans="1:14" x14ac:dyDescent="0.25">
      <c r="I29" s="1" t="s">
        <v>16</v>
      </c>
      <c r="J29" s="1" t="s">
        <v>16</v>
      </c>
      <c r="K29" s="1" t="s">
        <v>16</v>
      </c>
      <c r="L29" s="1" t="s">
        <v>16</v>
      </c>
      <c r="M29" s="1"/>
    </row>
    <row r="30" spans="1:14" x14ac:dyDescent="0.25">
      <c r="A30" s="1">
        <f>COUNTIF(I30:SSS30,"s")</f>
        <v>4</v>
      </c>
      <c r="B30" s="1">
        <f>A30/G30*100</f>
        <v>100</v>
      </c>
      <c r="C30" s="1">
        <f>COUNTIF(I30:SSS30,"r")</f>
        <v>0</v>
      </c>
      <c r="D30" s="1">
        <f>C30/G30*100</f>
        <v>0</v>
      </c>
      <c r="E30" s="1">
        <f>COUNTIF(I30:SSS30,"i")</f>
        <v>0</v>
      </c>
      <c r="F30" s="1">
        <f>E30/G30*100</f>
        <v>0</v>
      </c>
      <c r="G30" s="1">
        <f>COUNTA(I30:SSR30)</f>
        <v>4</v>
      </c>
      <c r="I30" s="2" t="s">
        <v>3</v>
      </c>
      <c r="J30" s="2" t="s">
        <v>3</v>
      </c>
      <c r="K30" s="2" t="s">
        <v>3</v>
      </c>
      <c r="L30" s="2" t="s">
        <v>3</v>
      </c>
      <c r="M30" s="1"/>
    </row>
    <row r="31" spans="1:14" x14ac:dyDescent="0.25">
      <c r="M31" s="1"/>
    </row>
    <row r="32" spans="1:14" x14ac:dyDescent="0.25">
      <c r="M32" s="1"/>
    </row>
    <row r="33" spans="13:13" x14ac:dyDescent="0.25">
      <c r="M33" s="1"/>
    </row>
    <row r="34" spans="13:13" x14ac:dyDescent="0.25">
      <c r="M34" s="1"/>
    </row>
    <row r="35" spans="13:13" x14ac:dyDescent="0.25">
      <c r="M35" s="1"/>
    </row>
    <row r="36" spans="13:13" x14ac:dyDescent="0.25">
      <c r="M36" s="1"/>
    </row>
    <row r="37" spans="13:13" x14ac:dyDescent="0.25">
      <c r="M37" s="1"/>
    </row>
    <row r="38" spans="13:13" x14ac:dyDescent="0.25">
      <c r="M38" s="1"/>
    </row>
    <row r="39" spans="13:13" x14ac:dyDescent="0.25">
      <c r="M39" s="1"/>
    </row>
    <row r="40" spans="13:13" x14ac:dyDescent="0.25">
      <c r="M40" s="1"/>
    </row>
    <row r="41" spans="13:13" x14ac:dyDescent="0.25">
      <c r="M41" s="1"/>
    </row>
    <row r="42" spans="13:13" x14ac:dyDescent="0.25">
      <c r="M42" s="1"/>
    </row>
    <row r="43" spans="13:13" x14ac:dyDescent="0.25">
      <c r="M43" s="1"/>
    </row>
    <row r="44" spans="13:13" x14ac:dyDescent="0.25">
      <c r="M44" s="1"/>
    </row>
    <row r="45" spans="13:13" x14ac:dyDescent="0.25">
      <c r="M45" s="1"/>
    </row>
    <row r="46" spans="13:13" x14ac:dyDescent="0.25">
      <c r="M46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1"/>
  <sheetViews>
    <sheetView zoomScale="68" zoomScaleNormal="68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O51" sqref="O51"/>
    </sheetView>
  </sheetViews>
  <sheetFormatPr defaultRowHeight="15" x14ac:dyDescent="0.25"/>
  <cols>
    <col min="1" max="7" width="9.140625" style="1"/>
    <col min="8" max="8" width="4.42578125" style="3" customWidth="1"/>
    <col min="9" max="12" width="28.42578125" style="1" customWidth="1"/>
    <col min="13" max="13" width="46.28515625" customWidth="1"/>
    <col min="14" max="14" width="26.85546875" customWidth="1"/>
    <col min="15" max="40" width="26.85546875" style="1" customWidth="1"/>
    <col min="41" max="16384" width="9.140625" style="1"/>
  </cols>
  <sheetData>
    <row r="1" spans="1:14" x14ac:dyDescent="0.25">
      <c r="I1" s="38">
        <v>42583</v>
      </c>
      <c r="J1" s="38">
        <v>42583</v>
      </c>
      <c r="K1" s="38">
        <v>42583</v>
      </c>
      <c r="L1" s="38">
        <v>42583</v>
      </c>
    </row>
    <row r="10" spans="1:14" x14ac:dyDescent="0.25">
      <c r="G10" s="1" t="s">
        <v>44</v>
      </c>
      <c r="I10" s="3"/>
      <c r="J10" s="3"/>
      <c r="K10" s="3"/>
      <c r="L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4</v>
      </c>
      <c r="I11" s="1" t="s">
        <v>0</v>
      </c>
      <c r="J11" s="1" t="s">
        <v>0</v>
      </c>
      <c r="K11" s="1" t="s">
        <v>0</v>
      </c>
      <c r="L11" s="1" t="s">
        <v>0</v>
      </c>
    </row>
    <row r="12" spans="1:14" x14ac:dyDescent="0.25">
      <c r="I12" s="1" t="s">
        <v>19</v>
      </c>
      <c r="J12" s="1" t="s">
        <v>19</v>
      </c>
      <c r="K12" s="1" t="s">
        <v>19</v>
      </c>
      <c r="L12" s="1" t="s">
        <v>19</v>
      </c>
      <c r="N12" s="1"/>
    </row>
    <row r="13" spans="1:14" x14ac:dyDescent="0.25">
      <c r="I13" s="1" t="s">
        <v>4</v>
      </c>
      <c r="J13" s="1" t="s">
        <v>4</v>
      </c>
      <c r="K13" s="1" t="s">
        <v>4</v>
      </c>
      <c r="L13" s="1" t="s">
        <v>4</v>
      </c>
      <c r="N13" s="1"/>
    </row>
    <row r="14" spans="1:14" x14ac:dyDescent="0.25">
      <c r="A14" s="1">
        <f>COUNTIF(I14:SST14,"s")</f>
        <v>4</v>
      </c>
      <c r="B14" s="1">
        <f>A14/G14*100</f>
        <v>100</v>
      </c>
      <c r="C14" s="1">
        <f>COUNTIF(I14:SST14,"r")</f>
        <v>0</v>
      </c>
      <c r="D14" s="1">
        <f>C14/G14*100</f>
        <v>0</v>
      </c>
      <c r="E14" s="1">
        <f>COUNTIF(I14:SST14,"i")</f>
        <v>0</v>
      </c>
      <c r="F14" s="1">
        <f>E14/G14*100</f>
        <v>0</v>
      </c>
      <c r="G14" s="1">
        <f>COUNTA(I14:SSS14)</f>
        <v>4</v>
      </c>
      <c r="I14" s="2" t="s">
        <v>3</v>
      </c>
      <c r="J14" s="2" t="s">
        <v>3</v>
      </c>
      <c r="K14" s="2" t="s">
        <v>3</v>
      </c>
      <c r="L14" s="2" t="s">
        <v>3</v>
      </c>
      <c r="N14" s="1"/>
    </row>
    <row r="15" spans="1:14" x14ac:dyDescent="0.25">
      <c r="I15" s="1" t="s">
        <v>6</v>
      </c>
      <c r="J15" s="1" t="s">
        <v>6</v>
      </c>
      <c r="K15" s="1" t="s">
        <v>6</v>
      </c>
      <c r="L15" s="1" t="s">
        <v>6</v>
      </c>
      <c r="N15" s="1"/>
    </row>
    <row r="16" spans="1:14" x14ac:dyDescent="0.25">
      <c r="A16" s="1">
        <f>COUNTIF(I16:SST16,"s")</f>
        <v>4</v>
      </c>
      <c r="B16" s="1">
        <f>A16/G16*100</f>
        <v>100</v>
      </c>
      <c r="C16" s="1">
        <f>COUNTIF(I16:SST16,"r")</f>
        <v>0</v>
      </c>
      <c r="D16" s="1">
        <f>C16/G16*100</f>
        <v>0</v>
      </c>
      <c r="E16" s="1">
        <f>COUNTIF(I16:SST16,"i")</f>
        <v>0</v>
      </c>
      <c r="F16" s="1">
        <f>E16/G16*100</f>
        <v>0</v>
      </c>
      <c r="G16" s="1">
        <f>COUNTA(I16:SSS16)</f>
        <v>4</v>
      </c>
      <c r="I16" s="2" t="s">
        <v>3</v>
      </c>
      <c r="J16" s="2" t="s">
        <v>3</v>
      </c>
      <c r="K16" s="2" t="s">
        <v>3</v>
      </c>
      <c r="L16" s="2" t="s">
        <v>3</v>
      </c>
      <c r="N16" s="1"/>
    </row>
    <row r="17" spans="1:14" x14ac:dyDescent="0.25">
      <c r="I17" s="1" t="s">
        <v>8</v>
      </c>
      <c r="J17" s="1" t="s">
        <v>8</v>
      </c>
      <c r="K17" s="1" t="s">
        <v>8</v>
      </c>
      <c r="L17" s="1" t="s">
        <v>8</v>
      </c>
      <c r="N17" s="1"/>
    </row>
    <row r="18" spans="1:14" x14ac:dyDescent="0.25">
      <c r="A18" s="1">
        <f>COUNTIF(I18:SST18,"s")</f>
        <v>4</v>
      </c>
      <c r="B18" s="1">
        <f>A18/G18*100</f>
        <v>100</v>
      </c>
      <c r="C18" s="1">
        <f>COUNTIF(I18:SST18,"r")</f>
        <v>0</v>
      </c>
      <c r="D18" s="1">
        <f>C18/G18*100</f>
        <v>0</v>
      </c>
      <c r="E18" s="1">
        <f>COUNTIF(I18:SST18,"i")</f>
        <v>0</v>
      </c>
      <c r="F18" s="1">
        <f>E18/G18*100</f>
        <v>0</v>
      </c>
      <c r="G18" s="1">
        <f>COUNTA(I18:SSS18)</f>
        <v>4</v>
      </c>
      <c r="I18" s="2" t="s">
        <v>3</v>
      </c>
      <c r="J18" s="2" t="s">
        <v>3</v>
      </c>
      <c r="K18" s="2" t="s">
        <v>3</v>
      </c>
      <c r="L18" s="2" t="s">
        <v>3</v>
      </c>
      <c r="N18" s="1"/>
    </row>
    <row r="19" spans="1:14" x14ac:dyDescent="0.25">
      <c r="I19" s="1" t="s">
        <v>2</v>
      </c>
      <c r="J19" s="1" t="s">
        <v>2</v>
      </c>
      <c r="K19" s="1" t="s">
        <v>2</v>
      </c>
      <c r="L19" s="1" t="s">
        <v>2</v>
      </c>
      <c r="N19" s="1"/>
    </row>
    <row r="20" spans="1:14" x14ac:dyDescent="0.25">
      <c r="A20" s="1">
        <f>COUNTIF(I20:SST20,"s")</f>
        <v>4</v>
      </c>
      <c r="B20" s="1">
        <f>A20/G20*100</f>
        <v>100</v>
      </c>
      <c r="C20" s="1">
        <f>COUNTIF(I20:SST20,"r")</f>
        <v>0</v>
      </c>
      <c r="D20" s="1">
        <f>C20/G20*100</f>
        <v>0</v>
      </c>
      <c r="E20" s="1">
        <f>COUNTIF(I20:SST20,"i")</f>
        <v>0</v>
      </c>
      <c r="F20" s="1">
        <f>E20/G20*100</f>
        <v>0</v>
      </c>
      <c r="G20" s="1">
        <f>COUNTA(I20:SSS20)</f>
        <v>4</v>
      </c>
      <c r="I20" s="2" t="s">
        <v>3</v>
      </c>
      <c r="J20" s="2" t="s">
        <v>3</v>
      </c>
      <c r="K20" s="2" t="s">
        <v>3</v>
      </c>
      <c r="L20" s="2" t="s">
        <v>3</v>
      </c>
      <c r="N20" s="1"/>
    </row>
    <row r="21" spans="1:14" x14ac:dyDescent="0.25">
      <c r="I21" s="1" t="s">
        <v>9</v>
      </c>
      <c r="J21" s="1" t="s">
        <v>9</v>
      </c>
      <c r="K21" s="1" t="s">
        <v>9</v>
      </c>
      <c r="L21" s="1" t="s">
        <v>9</v>
      </c>
      <c r="N21" s="1"/>
    </row>
    <row r="22" spans="1:14" x14ac:dyDescent="0.25">
      <c r="A22" s="1">
        <f>COUNTIF(I22:SST22,"s")</f>
        <v>4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4</v>
      </c>
      <c r="I22" s="2" t="s">
        <v>3</v>
      </c>
      <c r="J22" s="2" t="s">
        <v>3</v>
      </c>
      <c r="K22" s="2" t="s">
        <v>3</v>
      </c>
      <c r="L22" s="2" t="s">
        <v>3</v>
      </c>
      <c r="N22" s="1"/>
    </row>
    <row r="23" spans="1:14" x14ac:dyDescent="0.25">
      <c r="I23" s="1" t="s">
        <v>11</v>
      </c>
      <c r="J23" s="1" t="s">
        <v>11</v>
      </c>
      <c r="K23" s="1" t="s">
        <v>11</v>
      </c>
      <c r="L23" s="1" t="s">
        <v>11</v>
      </c>
      <c r="N23" s="1"/>
    </row>
    <row r="24" spans="1:14" x14ac:dyDescent="0.25">
      <c r="A24" s="1">
        <f>COUNTIF(I24:SST24,"s")</f>
        <v>0</v>
      </c>
      <c r="B24" s="1">
        <f>A24/G24*100</f>
        <v>0</v>
      </c>
      <c r="C24" s="1">
        <f>COUNTIF(I24:SST24,"r")</f>
        <v>4</v>
      </c>
      <c r="D24" s="1">
        <f>C24/G24*100</f>
        <v>100</v>
      </c>
      <c r="E24" s="1">
        <f>COUNTIF(I24:SST24,"i")</f>
        <v>0</v>
      </c>
      <c r="F24" s="1">
        <f>E24/G24*100</f>
        <v>0</v>
      </c>
      <c r="G24" s="1">
        <f>COUNTA(I24:SSS24)</f>
        <v>4</v>
      </c>
      <c r="I24" s="5" t="s">
        <v>5</v>
      </c>
      <c r="J24" s="5" t="s">
        <v>5</v>
      </c>
      <c r="K24" s="5" t="s">
        <v>5</v>
      </c>
      <c r="L24" s="5" t="s">
        <v>5</v>
      </c>
      <c r="N24" s="1"/>
    </row>
    <row r="25" spans="1:14" x14ac:dyDescent="0.25">
      <c r="I25" s="1" t="s">
        <v>7</v>
      </c>
      <c r="J25" s="1" t="s">
        <v>7</v>
      </c>
      <c r="K25" s="1" t="s">
        <v>7</v>
      </c>
      <c r="L25" s="1" t="s">
        <v>7</v>
      </c>
      <c r="N25" s="1"/>
    </row>
    <row r="26" spans="1:14" x14ac:dyDescent="0.25">
      <c r="A26" s="1">
        <f>COUNTIF(I26:SST26,"s")</f>
        <v>4</v>
      </c>
      <c r="B26" s="1">
        <f>A26/G26*100</f>
        <v>100</v>
      </c>
      <c r="C26" s="1">
        <f>COUNTIF(I26:SST26,"r")</f>
        <v>0</v>
      </c>
      <c r="D26" s="1">
        <f>C26/G26*100</f>
        <v>0</v>
      </c>
      <c r="E26" s="1">
        <f>COUNTIF(I26:SST26,"i")</f>
        <v>0</v>
      </c>
      <c r="F26" s="1">
        <f>E26/G26*100</f>
        <v>0</v>
      </c>
      <c r="G26" s="1">
        <f>COUNTA(I26:SSS26)</f>
        <v>4</v>
      </c>
      <c r="I26" s="2" t="s">
        <v>3</v>
      </c>
      <c r="J26" s="2" t="s">
        <v>3</v>
      </c>
      <c r="K26" s="2" t="s">
        <v>3</v>
      </c>
      <c r="L26" s="2" t="s">
        <v>3</v>
      </c>
      <c r="N26" s="1"/>
    </row>
    <row r="27" spans="1:14" x14ac:dyDescent="0.25">
      <c r="I27" s="1" t="s">
        <v>10</v>
      </c>
      <c r="J27" s="1" t="s">
        <v>10</v>
      </c>
      <c r="K27" s="1" t="s">
        <v>10</v>
      </c>
      <c r="L27" s="1" t="s">
        <v>10</v>
      </c>
      <c r="N27" s="1"/>
    </row>
    <row r="28" spans="1:14" x14ac:dyDescent="0.25">
      <c r="A28" s="1">
        <f>COUNTIF(I28:SST28,"s")</f>
        <v>4</v>
      </c>
      <c r="B28" s="1">
        <f>A28/G28*100</f>
        <v>100</v>
      </c>
      <c r="C28" s="1">
        <f>COUNTIF(I28:SST28,"r")</f>
        <v>0</v>
      </c>
      <c r="D28" s="1">
        <f>C28/G28*100</f>
        <v>0</v>
      </c>
      <c r="E28" s="1">
        <f>COUNTIF(I28:SST28,"i")</f>
        <v>0</v>
      </c>
      <c r="F28" s="1">
        <f>E28/G28*100</f>
        <v>0</v>
      </c>
      <c r="G28" s="1">
        <f>COUNTA(I28:SSS28)</f>
        <v>4</v>
      </c>
      <c r="I28" s="2" t="s">
        <v>3</v>
      </c>
      <c r="J28" s="2" t="s">
        <v>3</v>
      </c>
      <c r="K28" s="2" t="s">
        <v>3</v>
      </c>
      <c r="L28" s="2" t="s">
        <v>3</v>
      </c>
      <c r="N28" s="1"/>
    </row>
    <row r="29" spans="1:14" x14ac:dyDescent="0.25">
      <c r="N29" s="1"/>
    </row>
    <row r="30" spans="1:14" x14ac:dyDescent="0.25">
      <c r="N30" s="1"/>
    </row>
    <row r="31" spans="1:14" x14ac:dyDescent="0.25">
      <c r="N31" s="1"/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8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N1"/>
    </sheetView>
  </sheetViews>
  <sheetFormatPr defaultRowHeight="15" x14ac:dyDescent="0.25"/>
  <cols>
    <col min="1" max="7" width="9.140625" style="1"/>
    <col min="8" max="8" width="4.42578125" style="3" customWidth="1"/>
    <col min="9" max="15" width="28.42578125" style="1" customWidth="1"/>
    <col min="16" max="16384" width="9.140625" style="1"/>
  </cols>
  <sheetData>
    <row r="1" spans="1:15" x14ac:dyDescent="0.25">
      <c r="I1" s="38">
        <v>42583</v>
      </c>
      <c r="J1" s="38">
        <v>42583</v>
      </c>
      <c r="K1" s="38">
        <v>42583</v>
      </c>
      <c r="L1" s="38">
        <v>42583</v>
      </c>
      <c r="M1" s="38">
        <v>42583</v>
      </c>
      <c r="N1" s="38">
        <v>42583</v>
      </c>
    </row>
    <row r="10" spans="1:15" x14ac:dyDescent="0.25">
      <c r="G10" s="1" t="s">
        <v>44</v>
      </c>
      <c r="I10" s="3"/>
      <c r="J10" s="3"/>
      <c r="K10" s="3"/>
      <c r="L10" s="3"/>
      <c r="M10" s="3"/>
      <c r="N10" s="3"/>
      <c r="O10" s="3"/>
    </row>
    <row r="11" spans="1:15" x14ac:dyDescent="0.25">
      <c r="A11" s="2" t="s">
        <v>3</v>
      </c>
      <c r="C11" s="5" t="s">
        <v>5</v>
      </c>
      <c r="E11" s="4" t="s">
        <v>13</v>
      </c>
      <c r="G11" s="1">
        <f>COUNTIF(I11:SSS11,"ORGANISM")</f>
        <v>6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</row>
    <row r="12" spans="1:15" x14ac:dyDescent="0.25">
      <c r="I12" s="7" t="s">
        <v>25</v>
      </c>
      <c r="J12" s="7" t="s">
        <v>25</v>
      </c>
      <c r="K12" s="7" t="s">
        <v>25</v>
      </c>
      <c r="L12" s="7" t="s">
        <v>25</v>
      </c>
      <c r="M12" s="7" t="s">
        <v>25</v>
      </c>
      <c r="N12" s="7" t="s">
        <v>25</v>
      </c>
      <c r="O12" s="7"/>
    </row>
    <row r="13" spans="1:15" x14ac:dyDescent="0.25">
      <c r="I13" s="7" t="s">
        <v>35</v>
      </c>
      <c r="J13" s="1" t="s">
        <v>35</v>
      </c>
      <c r="K13" s="7" t="s">
        <v>35</v>
      </c>
      <c r="L13" s="7" t="s">
        <v>35</v>
      </c>
      <c r="M13" s="7" t="s">
        <v>35</v>
      </c>
      <c r="N13" s="7" t="s">
        <v>35</v>
      </c>
      <c r="O13" s="7"/>
    </row>
    <row r="14" spans="1:15" x14ac:dyDescent="0.25">
      <c r="A14" s="1">
        <f>COUNTIF(I14:SSS14,"s")</f>
        <v>5</v>
      </c>
      <c r="B14" s="20">
        <f>A14/G14*100</f>
        <v>83.333333333333343</v>
      </c>
      <c r="C14" s="1">
        <f>COUNTIF(I14:SSS14,"r")</f>
        <v>0</v>
      </c>
      <c r="D14" s="1">
        <f>C14/G14*100</f>
        <v>0</v>
      </c>
      <c r="E14" s="1">
        <f>COUNTIF(I14:SSS14,"i")</f>
        <v>1</v>
      </c>
      <c r="F14" s="1">
        <f>E14/G14*100</f>
        <v>16.666666666666664</v>
      </c>
      <c r="G14" s="1">
        <f>COUNTA(I14:SSR14)</f>
        <v>6</v>
      </c>
      <c r="I14" s="12" t="s">
        <v>13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7"/>
    </row>
    <row r="15" spans="1:15" x14ac:dyDescent="0.25">
      <c r="B15" s="20"/>
      <c r="I15" s="7" t="s">
        <v>41</v>
      </c>
      <c r="J15" s="7" t="s">
        <v>41</v>
      </c>
      <c r="K15" s="7" t="s">
        <v>41</v>
      </c>
      <c r="L15" s="7" t="s">
        <v>41</v>
      </c>
      <c r="M15" s="7" t="s">
        <v>41</v>
      </c>
      <c r="N15" s="7" t="s">
        <v>41</v>
      </c>
      <c r="O15" s="7"/>
    </row>
    <row r="16" spans="1:15" x14ac:dyDescent="0.25">
      <c r="A16" s="1">
        <f>COUNTIF(I16:SSS16,"s")</f>
        <v>6</v>
      </c>
      <c r="B16" s="20">
        <f>A16/G16*100</f>
        <v>100</v>
      </c>
      <c r="C16" s="1">
        <f>COUNTIF(I16:SSS16,"r")</f>
        <v>0</v>
      </c>
      <c r="D16" s="1">
        <f>C16/G16*100</f>
        <v>0</v>
      </c>
      <c r="E16" s="1">
        <f>COUNTIF(I16:SSS16,"i")</f>
        <v>0</v>
      </c>
      <c r="F16" s="1">
        <f>E16/G16*100</f>
        <v>0</v>
      </c>
      <c r="G16" s="1">
        <f>COUNTA(I16:SSR16)</f>
        <v>6</v>
      </c>
      <c r="I16" s="8" t="s">
        <v>3</v>
      </c>
      <c r="J16" s="2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7"/>
    </row>
    <row r="17" spans="1:15" x14ac:dyDescent="0.25">
      <c r="B17" s="20"/>
      <c r="I17" s="7" t="s">
        <v>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2</v>
      </c>
      <c r="O17" s="7"/>
    </row>
    <row r="18" spans="1:15" x14ac:dyDescent="0.25">
      <c r="A18" s="1">
        <f>COUNTIF(I18:SSS18,"s")</f>
        <v>4</v>
      </c>
      <c r="B18" s="20">
        <f>A18/G18*100</f>
        <v>66.666666666666657</v>
      </c>
      <c r="C18" s="1">
        <f>COUNTIF(I18:SSS18,"r")</f>
        <v>0</v>
      </c>
      <c r="D18" s="1">
        <f>C18/G18*100</f>
        <v>0</v>
      </c>
      <c r="E18" s="1">
        <f>COUNTIF(I18:SSS18,"i")</f>
        <v>2</v>
      </c>
      <c r="F18" s="1">
        <f>E18/G18*100</f>
        <v>33.333333333333329</v>
      </c>
      <c r="G18" s="1">
        <f>COUNTA(I18:SSR18)</f>
        <v>6</v>
      </c>
      <c r="I18" s="12" t="s">
        <v>13</v>
      </c>
      <c r="J18" s="12" t="s">
        <v>13</v>
      </c>
      <c r="K18" s="8" t="s">
        <v>3</v>
      </c>
      <c r="L18" s="8" t="s">
        <v>3</v>
      </c>
      <c r="M18" s="8" t="s">
        <v>3</v>
      </c>
      <c r="N18" s="8" t="s">
        <v>3</v>
      </c>
      <c r="O18" s="7"/>
    </row>
    <row r="19" spans="1:15" x14ac:dyDescent="0.25">
      <c r="B19" s="20"/>
      <c r="I19" s="7" t="s">
        <v>9</v>
      </c>
      <c r="J19" s="1" t="s">
        <v>9</v>
      </c>
      <c r="K19" s="1" t="s">
        <v>9</v>
      </c>
      <c r="L19" s="1" t="s">
        <v>9</v>
      </c>
      <c r="M19" s="1" t="s">
        <v>9</v>
      </c>
      <c r="N19" s="1" t="s">
        <v>9</v>
      </c>
      <c r="O19" s="7"/>
    </row>
    <row r="20" spans="1:15" x14ac:dyDescent="0.25">
      <c r="A20" s="1">
        <f>COUNTIF(I20:SSS20,"s")</f>
        <v>5</v>
      </c>
      <c r="B20" s="20">
        <f>A20/G20*100</f>
        <v>83.333333333333343</v>
      </c>
      <c r="C20" s="1">
        <f>COUNTIF(I20:SSS20,"r")</f>
        <v>0</v>
      </c>
      <c r="D20" s="1">
        <f>C20/G20*100</f>
        <v>0</v>
      </c>
      <c r="E20" s="1">
        <f>COUNTIF(I20:SSS20,"i")</f>
        <v>1</v>
      </c>
      <c r="F20" s="1">
        <f>E20/G20*100</f>
        <v>16.666666666666664</v>
      </c>
      <c r="G20" s="1">
        <f>COUNTA(I20:SSR20)</f>
        <v>6</v>
      </c>
      <c r="I20" s="12" t="s">
        <v>13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7"/>
    </row>
    <row r="21" spans="1:15" x14ac:dyDescent="0.25">
      <c r="B21" s="20"/>
      <c r="I21" s="7" t="s">
        <v>37</v>
      </c>
      <c r="J21" s="7" t="s">
        <v>37</v>
      </c>
      <c r="K21" s="7" t="s">
        <v>37</v>
      </c>
      <c r="L21" s="7" t="s">
        <v>37</v>
      </c>
      <c r="M21" s="7" t="s">
        <v>37</v>
      </c>
      <c r="N21" s="7" t="s">
        <v>37</v>
      </c>
      <c r="O21" s="7"/>
    </row>
    <row r="22" spans="1:15" x14ac:dyDescent="0.25">
      <c r="A22" s="1">
        <f>COUNTIF(I22:SSS22,"s")</f>
        <v>6</v>
      </c>
      <c r="B22" s="20">
        <f>A22/G22*100</f>
        <v>100</v>
      </c>
      <c r="C22" s="1">
        <f>COUNTIF(I22:SSS22,"r")</f>
        <v>0</v>
      </c>
      <c r="D22" s="1">
        <f>C22/G22*100</f>
        <v>0</v>
      </c>
      <c r="E22" s="1">
        <f>COUNTIF(I22:SSS22,"i")</f>
        <v>0</v>
      </c>
      <c r="F22" s="1">
        <f>E22/G22*100</f>
        <v>0</v>
      </c>
      <c r="G22" s="1">
        <f>COUNTA(I22:SSR22)</f>
        <v>6</v>
      </c>
      <c r="I22" s="8" t="s">
        <v>3</v>
      </c>
      <c r="J22" s="8" t="s">
        <v>3</v>
      </c>
      <c r="K22" s="8" t="s">
        <v>3</v>
      </c>
      <c r="L22" s="8" t="s">
        <v>3</v>
      </c>
      <c r="M22" s="8" t="s">
        <v>3</v>
      </c>
      <c r="N22" s="8" t="s">
        <v>3</v>
      </c>
      <c r="O22" s="7"/>
    </row>
    <row r="23" spans="1:15" x14ac:dyDescent="0.25">
      <c r="B23" s="20"/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/>
    </row>
    <row r="24" spans="1:15" x14ac:dyDescent="0.25">
      <c r="A24" s="1">
        <f>COUNTIF(I24:SSS24,"s")</f>
        <v>6</v>
      </c>
      <c r="B24" s="20">
        <f>A24/G24*100</f>
        <v>100</v>
      </c>
      <c r="C24" s="1">
        <f>COUNTIF(I24:SSS24,"r")</f>
        <v>0</v>
      </c>
      <c r="D24" s="1">
        <f>C24/G24*100</f>
        <v>0</v>
      </c>
      <c r="E24" s="1">
        <f>COUNTIF(I24:SSS24,"i")</f>
        <v>0</v>
      </c>
      <c r="F24" s="1">
        <f>E24/G24*100</f>
        <v>0</v>
      </c>
      <c r="G24" s="1">
        <f>COUNTA(I24:SSR24)</f>
        <v>6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  <c r="N24" s="8" t="s">
        <v>3</v>
      </c>
      <c r="O24" s="7"/>
    </row>
    <row r="25" spans="1:15" x14ac:dyDescent="0.25">
      <c r="B25" s="20"/>
      <c r="I25" s="7" t="s">
        <v>36</v>
      </c>
      <c r="J25" s="7" t="s">
        <v>36</v>
      </c>
      <c r="K25" s="13"/>
      <c r="L25" s="13"/>
      <c r="M25" s="13"/>
      <c r="N25" s="13"/>
      <c r="O25" s="7"/>
    </row>
    <row r="26" spans="1:15" x14ac:dyDescent="0.25">
      <c r="A26" s="1">
        <f>COUNTIF(I26:SSS26,"s")</f>
        <v>2</v>
      </c>
      <c r="B26" s="20">
        <f>A26/G26*100</f>
        <v>100</v>
      </c>
      <c r="C26" s="1">
        <f>COUNTIF(I26:SSS26,"r")</f>
        <v>0</v>
      </c>
      <c r="D26" s="1">
        <f>C26/G26*100</f>
        <v>0</v>
      </c>
      <c r="E26" s="1">
        <f>COUNTIF(I26:SSS26,"i")</f>
        <v>0</v>
      </c>
      <c r="F26" s="1">
        <f>E26/G26*100</f>
        <v>0</v>
      </c>
      <c r="G26" s="1">
        <f>COUNTA(I26:SSR26)</f>
        <v>2</v>
      </c>
      <c r="I26" s="8" t="s">
        <v>3</v>
      </c>
      <c r="J26" s="8" t="s">
        <v>3</v>
      </c>
      <c r="K26" s="13"/>
      <c r="L26" s="13"/>
      <c r="M26" s="13"/>
      <c r="N26" s="13"/>
      <c r="O26" s="7"/>
    </row>
    <row r="27" spans="1:15" x14ac:dyDescent="0.25">
      <c r="B27" s="20"/>
    </row>
    <row r="32" spans="1:15" x14ac:dyDescent="0.25">
      <c r="K32" s="7"/>
      <c r="L32" s="7"/>
      <c r="M32" s="7"/>
      <c r="N32" s="7"/>
    </row>
    <row r="33" spans="10:14" x14ac:dyDescent="0.25">
      <c r="K33" s="7"/>
      <c r="L33" s="7"/>
      <c r="M33" s="7"/>
      <c r="N33" s="7"/>
    </row>
    <row r="34" spans="10:14" x14ac:dyDescent="0.25">
      <c r="J34" s="7"/>
      <c r="K34" s="7"/>
      <c r="L34" s="7"/>
      <c r="M34" s="7"/>
      <c r="N34" s="7"/>
    </row>
    <row r="35" spans="10:14" x14ac:dyDescent="0.25">
      <c r="J35" s="7"/>
      <c r="K35" s="7"/>
      <c r="L35" s="7"/>
      <c r="M35" s="7"/>
      <c r="N35" s="7"/>
    </row>
    <row r="36" spans="10:14" x14ac:dyDescent="0.25">
      <c r="J36" s="7"/>
      <c r="K36" s="7"/>
      <c r="L36" s="7"/>
      <c r="M36" s="7"/>
      <c r="N36" s="7"/>
    </row>
    <row r="37" spans="10:14" x14ac:dyDescent="0.25">
      <c r="J37" s="7"/>
    </row>
    <row r="38" spans="10:14" x14ac:dyDescent="0.25">
      <c r="J38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"/>
    </sheetView>
  </sheetViews>
  <sheetFormatPr defaultRowHeight="15" x14ac:dyDescent="0.25"/>
  <cols>
    <col min="1" max="7" width="9.140625" style="1"/>
    <col min="8" max="8" width="4.42578125" style="3" customWidth="1"/>
    <col min="9" max="12" width="28.42578125" style="1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</row>
    <row r="10" spans="1:14" x14ac:dyDescent="0.25">
      <c r="G10" s="1" t="s">
        <v>44</v>
      </c>
      <c r="I10" s="3"/>
      <c r="J10" s="3"/>
      <c r="K10" s="3"/>
      <c r="L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</v>
      </c>
      <c r="I11" s="1" t="s">
        <v>0</v>
      </c>
      <c r="M11" s="1"/>
      <c r="N11" s="1"/>
    </row>
    <row r="12" spans="1:14" x14ac:dyDescent="0.25">
      <c r="I12" s="7" t="s">
        <v>30</v>
      </c>
      <c r="J12" s="7"/>
      <c r="K12" s="7"/>
      <c r="L12" s="7"/>
      <c r="M12" s="1"/>
      <c r="N12" s="1"/>
    </row>
    <row r="13" spans="1:14" x14ac:dyDescent="0.25">
      <c r="I13" s="7" t="s">
        <v>4</v>
      </c>
      <c r="J13" s="7"/>
      <c r="K13" s="7"/>
      <c r="L13" s="7"/>
      <c r="M13" s="1"/>
      <c r="N13" s="1"/>
    </row>
    <row r="14" spans="1:14" x14ac:dyDescent="0.25">
      <c r="A14" s="1">
        <f>COUNTIF(I14:SST14,"s")</f>
        <v>0</v>
      </c>
      <c r="B14" s="1">
        <f>A14/G14*100</f>
        <v>0</v>
      </c>
      <c r="C14" s="1">
        <f>COUNTIF(I14:SST14,"r")</f>
        <v>1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11" t="s">
        <v>5</v>
      </c>
      <c r="J14" s="7"/>
      <c r="K14" s="7"/>
      <c r="L14" s="7"/>
      <c r="M14" s="1"/>
      <c r="N14" s="1"/>
    </row>
    <row r="15" spans="1:14" x14ac:dyDescent="0.25">
      <c r="I15" s="7" t="s">
        <v>6</v>
      </c>
      <c r="J15" s="7"/>
      <c r="K15" s="7"/>
      <c r="L15" s="7"/>
      <c r="M15" s="1"/>
      <c r="N15" s="1"/>
    </row>
    <row r="16" spans="1:14" x14ac:dyDescent="0.25">
      <c r="A16" s="1">
        <f>COUNTIF(I16:SST16,"s")</f>
        <v>0</v>
      </c>
      <c r="B16" s="1">
        <f>A16/G16*100</f>
        <v>0</v>
      </c>
      <c r="C16" s="1">
        <f>COUNTIF(I16:SST16,"r")</f>
        <v>1</v>
      </c>
      <c r="D16" s="1">
        <f>C16/G16*100</f>
        <v>100</v>
      </c>
      <c r="E16" s="1">
        <f>COUNTIF(I16:SST16,"i")</f>
        <v>0</v>
      </c>
      <c r="F16" s="1">
        <f>E16/G16*100</f>
        <v>0</v>
      </c>
      <c r="G16" s="1">
        <f>COUNTA(I16:SSS16)</f>
        <v>1</v>
      </c>
      <c r="I16" s="11" t="s">
        <v>5</v>
      </c>
      <c r="J16" s="7"/>
      <c r="K16" s="7"/>
      <c r="L16" s="7"/>
      <c r="M16" s="1"/>
      <c r="N16" s="1"/>
    </row>
    <row r="17" spans="1:14" x14ac:dyDescent="0.25">
      <c r="I17" s="7" t="s">
        <v>8</v>
      </c>
      <c r="J17" s="7"/>
      <c r="K17" s="7"/>
      <c r="L17" s="7"/>
      <c r="M17" s="1"/>
      <c r="N17" s="1"/>
    </row>
    <row r="18" spans="1:14" x14ac:dyDescent="0.25">
      <c r="A18" s="1">
        <f>COUNTIF(I18:SST18,"s")</f>
        <v>0</v>
      </c>
      <c r="B18" s="1">
        <f>A18/G18*100</f>
        <v>0</v>
      </c>
      <c r="C18" s="1">
        <f>COUNTIF(I18:SST18,"r")</f>
        <v>1</v>
      </c>
      <c r="D18" s="1">
        <f>C18/G18*100</f>
        <v>100</v>
      </c>
      <c r="E18" s="1">
        <f>COUNTIF(I18:SST18,"i")</f>
        <v>0</v>
      </c>
      <c r="F18" s="1">
        <f>E18/G18*100</f>
        <v>0</v>
      </c>
      <c r="G18" s="1">
        <f>COUNTA(I18:SSS18)</f>
        <v>1</v>
      </c>
      <c r="I18" s="11" t="s">
        <v>5</v>
      </c>
      <c r="J18" s="7"/>
      <c r="K18" s="7"/>
      <c r="L18" s="7"/>
      <c r="M18" s="1"/>
      <c r="N18" s="1"/>
    </row>
    <row r="19" spans="1:14" x14ac:dyDescent="0.25">
      <c r="I19" s="7" t="s">
        <v>39</v>
      </c>
      <c r="J19" s="7"/>
      <c r="K19" s="7"/>
      <c r="L19" s="7"/>
      <c r="M19" s="1"/>
      <c r="N19" s="1"/>
    </row>
    <row r="20" spans="1:14" x14ac:dyDescent="0.25">
      <c r="A20" s="1">
        <f>COUNTIF(I20:SST20,"s")</f>
        <v>1</v>
      </c>
      <c r="B20" s="1">
        <f>A20/G20*100</f>
        <v>100</v>
      </c>
      <c r="C20" s="1">
        <f>COUNTIF(I20:SST20,"r")</f>
        <v>0</v>
      </c>
      <c r="D20" s="1">
        <f>C20/G20*100</f>
        <v>0</v>
      </c>
      <c r="E20" s="1">
        <f>COUNTIF(I20:SST20,"i")</f>
        <v>0</v>
      </c>
      <c r="F20" s="1">
        <f>E20/G20*100</f>
        <v>0</v>
      </c>
      <c r="G20" s="1">
        <f>COUNTA(I20:SSS20)</f>
        <v>1</v>
      </c>
      <c r="I20" s="8" t="s">
        <v>3</v>
      </c>
      <c r="J20" s="7"/>
      <c r="K20" s="7"/>
      <c r="L20" s="7"/>
      <c r="M20" s="1"/>
      <c r="N20" s="1"/>
    </row>
    <row r="21" spans="1:14" x14ac:dyDescent="0.25">
      <c r="I21" s="7" t="s">
        <v>2</v>
      </c>
      <c r="J21" s="7"/>
      <c r="K21" s="7"/>
      <c r="L21" s="7"/>
      <c r="M21" s="1"/>
      <c r="N21" s="1"/>
    </row>
    <row r="22" spans="1:14" x14ac:dyDescent="0.25">
      <c r="A22" s="1">
        <f>COUNTIF(I22:SST22,"s")</f>
        <v>1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1</v>
      </c>
      <c r="I22" s="8" t="s">
        <v>3</v>
      </c>
      <c r="J22" s="7"/>
      <c r="K22" s="7"/>
      <c r="L22" s="7"/>
      <c r="M22" s="1"/>
      <c r="N22" s="1"/>
    </row>
    <row r="23" spans="1:14" x14ac:dyDescent="0.25">
      <c r="I23" s="7" t="s">
        <v>9</v>
      </c>
      <c r="J23" s="7"/>
      <c r="K23" s="7"/>
      <c r="L23" s="7"/>
      <c r="M23" s="1"/>
      <c r="N23" s="1"/>
    </row>
    <row r="24" spans="1:14" x14ac:dyDescent="0.25">
      <c r="A24" s="1">
        <f>COUNTIF(I24:SST24,"s")</f>
        <v>1</v>
      </c>
      <c r="B24" s="1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1</v>
      </c>
      <c r="I24" s="8" t="s">
        <v>3</v>
      </c>
      <c r="J24" s="7"/>
      <c r="K24" s="7"/>
      <c r="L24" s="7"/>
      <c r="M24" s="1"/>
      <c r="N24" s="1"/>
    </row>
    <row r="25" spans="1:14" x14ac:dyDescent="0.25">
      <c r="I25" s="7" t="s">
        <v>11</v>
      </c>
      <c r="J25" s="7"/>
      <c r="K25" s="7"/>
      <c r="L25" s="7"/>
      <c r="M25" s="1"/>
      <c r="N25" s="1"/>
    </row>
    <row r="26" spans="1:14" x14ac:dyDescent="0.25">
      <c r="A26" s="1">
        <f>COUNTIF(I26:SST26,"s")</f>
        <v>0</v>
      </c>
      <c r="B26" s="1">
        <f>A26/G26*100</f>
        <v>0</v>
      </c>
      <c r="C26" s="1">
        <f>COUNTIF(I26:SST26,"r")</f>
        <v>1</v>
      </c>
      <c r="D26" s="1">
        <f>C26/G26*100</f>
        <v>100</v>
      </c>
      <c r="E26" s="1">
        <f>COUNTIF(I26:SST26,"i")</f>
        <v>0</v>
      </c>
      <c r="F26" s="1">
        <f>E26/G26*100</f>
        <v>0</v>
      </c>
      <c r="G26" s="1">
        <f>COUNTA(I26:SSS26)</f>
        <v>1</v>
      </c>
      <c r="I26" s="11" t="s">
        <v>5</v>
      </c>
      <c r="J26" s="7"/>
      <c r="K26" s="7"/>
      <c r="L26" s="7"/>
      <c r="M26" s="1"/>
      <c r="N26" s="1"/>
    </row>
    <row r="27" spans="1:14" x14ac:dyDescent="0.25">
      <c r="I27" s="7" t="s">
        <v>10</v>
      </c>
      <c r="J27" s="7"/>
      <c r="K27" s="7"/>
      <c r="L27" s="7"/>
      <c r="M27" s="1"/>
      <c r="N27" s="1"/>
    </row>
    <row r="28" spans="1:14" x14ac:dyDescent="0.25">
      <c r="A28" s="1">
        <f>COUNTIF(I28:SST28,"s")</f>
        <v>1</v>
      </c>
      <c r="B28" s="1">
        <f>A28/G28*100</f>
        <v>100</v>
      </c>
      <c r="C28" s="1">
        <f>COUNTIF(I28:SST28,"r")</f>
        <v>0</v>
      </c>
      <c r="D28" s="1">
        <f>C28/G28*100</f>
        <v>0</v>
      </c>
      <c r="E28" s="1">
        <f>COUNTIF(I28:SST28,"i")</f>
        <v>0</v>
      </c>
      <c r="F28" s="1">
        <f>E28/G28*100</f>
        <v>0</v>
      </c>
      <c r="G28" s="1">
        <f>COUNTA(I28:SSS28)</f>
        <v>1</v>
      </c>
      <c r="I28" s="8" t="s">
        <v>3</v>
      </c>
      <c r="J28" s="7"/>
      <c r="K28" s="7"/>
      <c r="L28" s="7"/>
      <c r="M28" s="1"/>
      <c r="N28" s="1"/>
    </row>
    <row r="29" spans="1:14" x14ac:dyDescent="0.25">
      <c r="J29" s="7"/>
      <c r="K29" s="7"/>
      <c r="L29" s="7"/>
      <c r="M29" s="1"/>
      <c r="N29" s="1"/>
    </row>
    <row r="30" spans="1:14" x14ac:dyDescent="0.25">
      <c r="J30" s="7"/>
      <c r="K30" s="7"/>
      <c r="L30" s="7"/>
      <c r="M30" s="1"/>
      <c r="N30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2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K1"/>
    </sheetView>
  </sheetViews>
  <sheetFormatPr defaultRowHeight="15" x14ac:dyDescent="0.25"/>
  <cols>
    <col min="1" max="7" width="9.140625" style="1"/>
    <col min="8" max="8" width="4.42578125" style="3" customWidth="1"/>
    <col min="9" max="13" width="28.42578125" style="1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  <c r="J1" s="38">
        <v>42583</v>
      </c>
      <c r="K1" s="38">
        <v>42583</v>
      </c>
    </row>
    <row r="10" spans="1:14" x14ac:dyDescent="0.25">
      <c r="G10" s="1" t="s">
        <v>44</v>
      </c>
      <c r="I10" s="3"/>
      <c r="J10" s="3"/>
      <c r="K10" s="3"/>
      <c r="L10" s="3"/>
      <c r="M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3</v>
      </c>
      <c r="I11" s="1" t="s">
        <v>0</v>
      </c>
      <c r="J11" s="1" t="s">
        <v>0</v>
      </c>
      <c r="K11" s="1" t="s">
        <v>0</v>
      </c>
      <c r="N11" s="1"/>
    </row>
    <row r="12" spans="1:14" x14ac:dyDescent="0.25">
      <c r="I12" s="1" t="s">
        <v>26</v>
      </c>
      <c r="J12" s="1" t="s">
        <v>26</v>
      </c>
      <c r="K12" s="1" t="s">
        <v>26</v>
      </c>
      <c r="N12" s="1"/>
    </row>
    <row r="13" spans="1:14" x14ac:dyDescent="0.25">
      <c r="I13" s="1" t="s">
        <v>34</v>
      </c>
      <c r="J13" s="13"/>
      <c r="K13" s="13"/>
      <c r="N13" s="1"/>
    </row>
    <row r="14" spans="1:14" x14ac:dyDescent="0.25">
      <c r="A14" s="1">
        <f>COUNTIF(I14:SST14,"s")</f>
        <v>1</v>
      </c>
      <c r="B14" s="1">
        <f>A14/G14*100</f>
        <v>100</v>
      </c>
      <c r="C14" s="1">
        <f>COUNTIF(I14:SST14,"r")</f>
        <v>0</v>
      </c>
      <c r="D14" s="1">
        <f>C14/G14*100</f>
        <v>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2" t="s">
        <v>3</v>
      </c>
      <c r="J14" s="13"/>
      <c r="K14" s="13"/>
      <c r="N14" s="1"/>
    </row>
    <row r="15" spans="1:14" x14ac:dyDescent="0.25">
      <c r="I15" s="1" t="s">
        <v>38</v>
      </c>
      <c r="J15" s="13"/>
      <c r="K15" s="13"/>
      <c r="N15" s="1"/>
    </row>
    <row r="16" spans="1:14" x14ac:dyDescent="0.25">
      <c r="A16" s="1">
        <f>COUNTIF(I16:SST16,"s")</f>
        <v>1</v>
      </c>
      <c r="B16" s="1">
        <f>A16/G16*100</f>
        <v>100</v>
      </c>
      <c r="C16" s="1">
        <f>COUNTIF(I16:SST16,"r")</f>
        <v>0</v>
      </c>
      <c r="D16" s="1">
        <f>C16/G16*100</f>
        <v>0</v>
      </c>
      <c r="E16" s="1">
        <f>COUNTIF(I16:SST16,"i")</f>
        <v>0</v>
      </c>
      <c r="F16" s="1">
        <f>E16/G16*100</f>
        <v>0</v>
      </c>
      <c r="G16" s="1">
        <f>COUNTA(I16:SSS16)</f>
        <v>1</v>
      </c>
      <c r="I16" s="2" t="s">
        <v>3</v>
      </c>
      <c r="J16" s="13"/>
      <c r="K16" s="13"/>
      <c r="N16" s="1"/>
    </row>
    <row r="17" spans="1:14" x14ac:dyDescent="0.25">
      <c r="I17" s="13"/>
      <c r="J17" s="1" t="s">
        <v>9</v>
      </c>
      <c r="K17" s="1" t="s">
        <v>9</v>
      </c>
      <c r="N17" s="1"/>
    </row>
    <row r="18" spans="1:14" x14ac:dyDescent="0.25">
      <c r="A18" s="1">
        <f>COUNTIF(I18:SST18,"s")</f>
        <v>1</v>
      </c>
      <c r="B18" s="1">
        <f>A18/G18*100</f>
        <v>50</v>
      </c>
      <c r="C18" s="1">
        <f>COUNTIF(I18:SST18,"r")</f>
        <v>1</v>
      </c>
      <c r="D18" s="1">
        <f>C18/G18*100</f>
        <v>50</v>
      </c>
      <c r="E18" s="1">
        <f>COUNTIF(I18:SST18,"i")</f>
        <v>0</v>
      </c>
      <c r="F18" s="1">
        <f>E18/G18*100</f>
        <v>0</v>
      </c>
      <c r="G18" s="1">
        <f>COUNTA(I18:SSS18)</f>
        <v>2</v>
      </c>
      <c r="I18" s="13"/>
      <c r="J18" s="2" t="s">
        <v>3</v>
      </c>
      <c r="K18" s="5" t="s">
        <v>5</v>
      </c>
      <c r="N18" s="1"/>
    </row>
    <row r="19" spans="1:14" x14ac:dyDescent="0.25">
      <c r="I19" s="1" t="s">
        <v>17</v>
      </c>
      <c r="J19" s="1" t="s">
        <v>17</v>
      </c>
      <c r="K19" s="1" t="s">
        <v>17</v>
      </c>
      <c r="N19" s="1"/>
    </row>
    <row r="20" spans="1:14" x14ac:dyDescent="0.25">
      <c r="A20" s="1">
        <f>COUNTIF(I20:SST20,"s")</f>
        <v>3</v>
      </c>
      <c r="B20" s="1">
        <f>A20/G20*100</f>
        <v>100</v>
      </c>
      <c r="C20" s="1">
        <f>COUNTIF(I20:SST20,"r")</f>
        <v>0</v>
      </c>
      <c r="D20" s="1">
        <f>C20/G20*100</f>
        <v>0</v>
      </c>
      <c r="E20" s="1">
        <f>COUNTIF(I20:SST20,"i")</f>
        <v>0</v>
      </c>
      <c r="F20" s="1">
        <f>E20/G20*100</f>
        <v>0</v>
      </c>
      <c r="G20" s="1">
        <f>COUNTA(I20:SSS20)</f>
        <v>3</v>
      </c>
      <c r="I20" s="2" t="s">
        <v>3</v>
      </c>
      <c r="J20" s="2" t="s">
        <v>3</v>
      </c>
      <c r="K20" s="2" t="s">
        <v>3</v>
      </c>
      <c r="N20" s="1"/>
    </row>
    <row r="21" spans="1:14" x14ac:dyDescent="0.25">
      <c r="I21" s="13"/>
      <c r="J21" s="1" t="s">
        <v>11</v>
      </c>
      <c r="K21" s="1" t="s">
        <v>11</v>
      </c>
      <c r="N21" s="1"/>
    </row>
    <row r="22" spans="1:14" x14ac:dyDescent="0.25">
      <c r="A22" s="1">
        <f>COUNTIF(I22:SST22,"s")</f>
        <v>2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2</v>
      </c>
      <c r="I22" s="13"/>
      <c r="J22" s="2" t="s">
        <v>3</v>
      </c>
      <c r="K22" s="2" t="s">
        <v>3</v>
      </c>
      <c r="N22" s="1"/>
    </row>
    <row r="23" spans="1:14" x14ac:dyDescent="0.25">
      <c r="I23" s="1" t="s">
        <v>15</v>
      </c>
      <c r="J23" s="1" t="s">
        <v>15</v>
      </c>
      <c r="K23" s="13"/>
      <c r="N23" s="1"/>
    </row>
    <row r="24" spans="1:14" x14ac:dyDescent="0.25">
      <c r="A24" s="1">
        <f>COUNTIF(I24:SST24,"s")</f>
        <v>0</v>
      </c>
      <c r="B24" s="1">
        <f>A24/G24*100</f>
        <v>0</v>
      </c>
      <c r="C24" s="1">
        <f>COUNTIF(I24:SST24,"r")</f>
        <v>2</v>
      </c>
      <c r="D24" s="1">
        <f>C24/G24*100</f>
        <v>100</v>
      </c>
      <c r="E24" s="1">
        <f>COUNTIF(I24:SST24,"i")</f>
        <v>0</v>
      </c>
      <c r="F24" s="1">
        <f>E24/G24*100</f>
        <v>0</v>
      </c>
      <c r="G24" s="1">
        <f>COUNTA(I24:SSS24)</f>
        <v>2</v>
      </c>
      <c r="I24" s="5" t="s">
        <v>5</v>
      </c>
      <c r="J24" s="5" t="s">
        <v>5</v>
      </c>
      <c r="K24" s="13"/>
      <c r="N24" s="1"/>
    </row>
    <row r="25" spans="1:14" x14ac:dyDescent="0.25">
      <c r="I25" s="1" t="s">
        <v>43</v>
      </c>
      <c r="J25" s="13"/>
      <c r="K25" s="13"/>
      <c r="N25" s="1"/>
    </row>
    <row r="26" spans="1:14" x14ac:dyDescent="0.25">
      <c r="A26" s="1">
        <f>COUNTIF(I26:SST26,"s")</f>
        <v>1</v>
      </c>
      <c r="B26" s="1">
        <f>A26/G26*100</f>
        <v>100</v>
      </c>
      <c r="C26" s="1">
        <f>COUNTIF(I26:SST26,"r")</f>
        <v>0</v>
      </c>
      <c r="D26" s="1">
        <f>C26/G26*100</f>
        <v>0</v>
      </c>
      <c r="E26" s="1">
        <f>COUNTIF(I26:SST26,"i")</f>
        <v>0</v>
      </c>
      <c r="F26" s="1">
        <f>E26/G26*100</f>
        <v>0</v>
      </c>
      <c r="G26" s="1">
        <f>COUNTA(I26:SSS26)</f>
        <v>1</v>
      </c>
      <c r="I26" s="2" t="s">
        <v>3</v>
      </c>
      <c r="J26" s="13"/>
      <c r="K26" s="13"/>
      <c r="N26" s="1"/>
    </row>
    <row r="27" spans="1:14" x14ac:dyDescent="0.25">
      <c r="I27" s="13"/>
      <c r="J27" s="1" t="s">
        <v>18</v>
      </c>
      <c r="K27" s="1" t="s">
        <v>18</v>
      </c>
      <c r="N27" s="1"/>
    </row>
    <row r="28" spans="1:14" x14ac:dyDescent="0.25">
      <c r="A28" s="1">
        <f>COUNTIF(I28:SST28,"s")</f>
        <v>1</v>
      </c>
      <c r="B28" s="1">
        <f>A28/G28*100</f>
        <v>50</v>
      </c>
      <c r="C28" s="1">
        <f>COUNTIF(I28:SST28,"r")</f>
        <v>1</v>
      </c>
      <c r="D28" s="1">
        <f>C28/G28*100</f>
        <v>50</v>
      </c>
      <c r="E28" s="1">
        <f>COUNTIF(I28:SST28,"i")</f>
        <v>0</v>
      </c>
      <c r="F28" s="1">
        <f>E28/G28*100</f>
        <v>0</v>
      </c>
      <c r="G28" s="1">
        <f>COUNTA(I28:SSS28)</f>
        <v>2</v>
      </c>
      <c r="I28" s="13"/>
      <c r="J28" s="5" t="s">
        <v>5</v>
      </c>
      <c r="K28" s="2" t="s">
        <v>3</v>
      </c>
      <c r="N28" s="1"/>
    </row>
    <row r="29" spans="1:14" x14ac:dyDescent="0.25">
      <c r="I29" s="1" t="s">
        <v>10</v>
      </c>
      <c r="J29" s="1" t="s">
        <v>10</v>
      </c>
      <c r="K29" s="1" t="s">
        <v>10</v>
      </c>
      <c r="N29" s="1"/>
    </row>
    <row r="30" spans="1:14" x14ac:dyDescent="0.25">
      <c r="A30" s="1">
        <f>COUNTIF(I30:SST30,"s")</f>
        <v>3</v>
      </c>
      <c r="B30" s="1">
        <f>A30/G30*100</f>
        <v>100</v>
      </c>
      <c r="C30" s="1">
        <f>COUNTIF(I30:SST30,"r")</f>
        <v>0</v>
      </c>
      <c r="D30" s="1">
        <f>C30/G30*100</f>
        <v>0</v>
      </c>
      <c r="E30" s="1">
        <f>COUNTIF(I30:SST30,"i")</f>
        <v>0</v>
      </c>
      <c r="F30" s="1">
        <f>E30/G30*100</f>
        <v>0</v>
      </c>
      <c r="G30" s="1">
        <f>COUNTA(I30:SSS30)</f>
        <v>3</v>
      </c>
      <c r="I30" s="2" t="s">
        <v>3</v>
      </c>
      <c r="J30" s="2" t="s">
        <v>3</v>
      </c>
      <c r="K30" s="2" t="s">
        <v>3</v>
      </c>
      <c r="N30" s="1"/>
    </row>
    <row r="31" spans="1:14" x14ac:dyDescent="0.25">
      <c r="I31" s="1" t="s">
        <v>16</v>
      </c>
      <c r="J31" s="1" t="s">
        <v>16</v>
      </c>
      <c r="K31" s="1" t="s">
        <v>16</v>
      </c>
    </row>
    <row r="32" spans="1:14" x14ac:dyDescent="0.25">
      <c r="A32" s="1">
        <f>COUNTIF(I32:SST32,"s")</f>
        <v>3</v>
      </c>
      <c r="B32" s="1">
        <f>A32/G32*100</f>
        <v>100</v>
      </c>
      <c r="C32" s="1">
        <f>COUNTIF(I32:SST32,"r")</f>
        <v>0</v>
      </c>
      <c r="D32" s="1">
        <f>C32/G32*100</f>
        <v>0</v>
      </c>
      <c r="E32" s="1">
        <f>COUNTIF(I32:SST32,"i")</f>
        <v>0</v>
      </c>
      <c r="F32" s="1">
        <f>E32/G32*100</f>
        <v>0</v>
      </c>
      <c r="G32" s="1">
        <f>COUNTA(I32:SSS32)</f>
        <v>3</v>
      </c>
      <c r="I32" s="2" t="s">
        <v>3</v>
      </c>
      <c r="J32" s="2" t="s">
        <v>3</v>
      </c>
      <c r="K32" s="2" t="s">
        <v>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6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E14" sqref="E14"/>
    </sheetView>
  </sheetViews>
  <sheetFormatPr defaultRowHeight="15" x14ac:dyDescent="0.25"/>
  <cols>
    <col min="1" max="4" width="9.140625" style="1"/>
    <col min="5" max="5" width="9.140625" style="1" customWidth="1"/>
    <col min="6" max="7" width="9.140625" style="1"/>
    <col min="8" max="8" width="4.42578125" style="3" customWidth="1"/>
    <col min="9" max="12" width="28.42578125" style="6" customWidth="1"/>
    <col min="13" max="13" width="46.28515625" style="6" customWidth="1"/>
    <col min="14" max="14" width="20.7109375" style="1" customWidth="1"/>
    <col min="15" max="16384" width="9.140625" style="1"/>
  </cols>
  <sheetData>
    <row r="1" spans="1:13" x14ac:dyDescent="0.25">
      <c r="I1" s="38">
        <v>42583</v>
      </c>
      <c r="J1" s="38">
        <v>42583</v>
      </c>
      <c r="K1" s="38">
        <v>42583</v>
      </c>
      <c r="L1" s="38">
        <v>42583</v>
      </c>
    </row>
    <row r="10" spans="1:13" x14ac:dyDescent="0.25">
      <c r="G10" s="1" t="s">
        <v>44</v>
      </c>
      <c r="I10" s="3"/>
      <c r="J10" s="3"/>
      <c r="K10" s="3"/>
      <c r="L10" s="3"/>
    </row>
    <row r="11" spans="1:13" x14ac:dyDescent="0.25">
      <c r="A11" s="2" t="s">
        <v>3</v>
      </c>
      <c r="C11" s="5" t="s">
        <v>5</v>
      </c>
      <c r="E11" s="4" t="s">
        <v>13</v>
      </c>
      <c r="G11" s="1">
        <f>COUNTIF(I11:SSS11,"ORGANISM")</f>
        <v>4</v>
      </c>
      <c r="I11" s="6" t="s">
        <v>0</v>
      </c>
      <c r="J11" s="6" t="s">
        <v>0</v>
      </c>
      <c r="K11" s="6" t="s">
        <v>0</v>
      </c>
      <c r="L11" s="6" t="s">
        <v>0</v>
      </c>
    </row>
    <row r="12" spans="1:13" ht="30" x14ac:dyDescent="0.25">
      <c r="I12" s="1" t="s">
        <v>32</v>
      </c>
      <c r="J12" s="1" t="s">
        <v>32</v>
      </c>
      <c r="K12" s="1" t="s">
        <v>32</v>
      </c>
      <c r="L12" s="1" t="s">
        <v>32</v>
      </c>
      <c r="M12" s="1"/>
    </row>
    <row r="13" spans="1:13" x14ac:dyDescent="0.25">
      <c r="I13" s="6" t="s">
        <v>9</v>
      </c>
      <c r="J13" s="6" t="s">
        <v>9</v>
      </c>
      <c r="K13" s="15"/>
      <c r="L13" s="6" t="s">
        <v>9</v>
      </c>
    </row>
    <row r="14" spans="1:13" x14ac:dyDescent="0.25">
      <c r="A14" s="1">
        <f>COUNTIF(I14:SSS14,"s")</f>
        <v>1</v>
      </c>
      <c r="B14" s="20">
        <f>A14/G14*100</f>
        <v>33.333333333333329</v>
      </c>
      <c r="C14" s="1">
        <f>COUNTIF(I14:SSS14,"r")</f>
        <v>2</v>
      </c>
      <c r="D14" s="1">
        <f>C14/G14*100</f>
        <v>66.666666666666657</v>
      </c>
      <c r="E14" s="1">
        <f>COUNTIF(I14:SSS14,"i")</f>
        <v>0</v>
      </c>
      <c r="F14" s="1">
        <f>E14/G14*100</f>
        <v>0</v>
      </c>
      <c r="G14" s="1">
        <f>COUNTA(I14:SSR14)</f>
        <v>3</v>
      </c>
      <c r="I14" s="9" t="s">
        <v>3</v>
      </c>
      <c r="J14" s="10" t="s">
        <v>5</v>
      </c>
      <c r="K14" s="15"/>
      <c r="L14" s="10" t="s">
        <v>5</v>
      </c>
    </row>
    <row r="15" spans="1:13" x14ac:dyDescent="0.25">
      <c r="B15" s="20"/>
      <c r="I15" s="6" t="s">
        <v>17</v>
      </c>
      <c r="J15" s="6" t="s">
        <v>17</v>
      </c>
      <c r="K15" s="6" t="s">
        <v>17</v>
      </c>
      <c r="L15" s="6" t="s">
        <v>17</v>
      </c>
    </row>
    <row r="16" spans="1:13" x14ac:dyDescent="0.25">
      <c r="A16" s="1">
        <f>COUNTIF(I16:SSS16,"s")</f>
        <v>3</v>
      </c>
      <c r="B16" s="20">
        <f>A16/G16*100</f>
        <v>75</v>
      </c>
      <c r="C16" s="1">
        <f>COUNTIF(I16:SSS16,"r")</f>
        <v>1</v>
      </c>
      <c r="D16" s="1">
        <f>C16/G16*100</f>
        <v>25</v>
      </c>
      <c r="E16" s="1">
        <f>COUNTIF(I16:SSS16,"i")</f>
        <v>0</v>
      </c>
      <c r="F16" s="1">
        <f>E16/G16*100</f>
        <v>0</v>
      </c>
      <c r="G16" s="1">
        <f>COUNTA(I16:SSR16)</f>
        <v>4</v>
      </c>
      <c r="I16" s="9" t="s">
        <v>3</v>
      </c>
      <c r="J16" s="10" t="s">
        <v>5</v>
      </c>
      <c r="K16" s="9" t="s">
        <v>3</v>
      </c>
      <c r="L16" s="9" t="s">
        <v>3</v>
      </c>
    </row>
    <row r="17" spans="1:12" x14ac:dyDescent="0.25">
      <c r="B17" s="20"/>
      <c r="I17" s="6" t="s">
        <v>11</v>
      </c>
      <c r="J17" s="6" t="s">
        <v>11</v>
      </c>
      <c r="K17" s="6" t="s">
        <v>11</v>
      </c>
      <c r="L17" s="6" t="s">
        <v>11</v>
      </c>
    </row>
    <row r="18" spans="1:12" x14ac:dyDescent="0.25">
      <c r="A18" s="1">
        <f>COUNTIF(I18:SSS18,"s")</f>
        <v>4</v>
      </c>
      <c r="B18" s="20">
        <f>A18/G18*100</f>
        <v>100</v>
      </c>
      <c r="C18" s="1">
        <f>COUNTIF(I18:SSS18,"r")</f>
        <v>0</v>
      </c>
      <c r="D18" s="1">
        <f>C18/G18*100</f>
        <v>0</v>
      </c>
      <c r="E18" s="1">
        <f>COUNTIF(I18:SSS18,"i")</f>
        <v>0</v>
      </c>
      <c r="F18" s="1">
        <f>E18/G18*100</f>
        <v>0</v>
      </c>
      <c r="G18" s="1">
        <f>COUNTA(I18:SSR18)</f>
        <v>4</v>
      </c>
      <c r="I18" s="9" t="s">
        <v>3</v>
      </c>
      <c r="J18" s="9" t="s">
        <v>3</v>
      </c>
      <c r="K18" s="9" t="s">
        <v>3</v>
      </c>
      <c r="L18" s="9" t="s">
        <v>3</v>
      </c>
    </row>
    <row r="19" spans="1:12" x14ac:dyDescent="0.25">
      <c r="B19" s="20"/>
      <c r="I19" s="6" t="s">
        <v>15</v>
      </c>
      <c r="J19" s="6" t="s">
        <v>15</v>
      </c>
      <c r="K19" s="15"/>
      <c r="L19" s="6" t="s">
        <v>15</v>
      </c>
    </row>
    <row r="20" spans="1:12" x14ac:dyDescent="0.25">
      <c r="A20" s="1">
        <f>COUNTIF(I20:SSS20,"s")</f>
        <v>0</v>
      </c>
      <c r="B20" s="20">
        <f>A20/G20*100</f>
        <v>0</v>
      </c>
      <c r="C20" s="1">
        <f>COUNTIF(I20:SSS20,"r")</f>
        <v>3</v>
      </c>
      <c r="D20" s="1">
        <f>C20/G20*100</f>
        <v>100</v>
      </c>
      <c r="E20" s="1">
        <f>COUNTIF(I20:SSS20,"i")</f>
        <v>0</v>
      </c>
      <c r="F20" s="1">
        <f>E20/G20*100</f>
        <v>0</v>
      </c>
      <c r="G20" s="1">
        <f>COUNTA(I20:SSR20)</f>
        <v>3</v>
      </c>
      <c r="I20" s="10" t="s">
        <v>5</v>
      </c>
      <c r="J20" s="10" t="s">
        <v>5</v>
      </c>
      <c r="K20" s="15"/>
      <c r="L20" s="10" t="s">
        <v>5</v>
      </c>
    </row>
    <row r="21" spans="1:12" x14ac:dyDescent="0.25">
      <c r="B21" s="20"/>
      <c r="I21" s="6" t="s">
        <v>18</v>
      </c>
      <c r="J21" s="6" t="s">
        <v>18</v>
      </c>
      <c r="K21" s="15"/>
      <c r="L21" s="6" t="s">
        <v>18</v>
      </c>
    </row>
    <row r="22" spans="1:12" x14ac:dyDescent="0.25">
      <c r="A22" s="1">
        <f>COUNTIF(I22:SSS22,"s")</f>
        <v>2</v>
      </c>
      <c r="B22" s="20">
        <f>A22/G22*100</f>
        <v>66.666666666666657</v>
      </c>
      <c r="C22" s="1">
        <f>COUNTIF(I22:SSS22,"r")</f>
        <v>1</v>
      </c>
      <c r="D22" s="1">
        <f>C22/G22*100</f>
        <v>33.333333333333329</v>
      </c>
      <c r="E22" s="1">
        <f>COUNTIF(I22:SSS22,"i")</f>
        <v>0</v>
      </c>
      <c r="F22" s="1">
        <f>E22/G22*100</f>
        <v>0</v>
      </c>
      <c r="G22" s="1">
        <f>COUNTA(I22:SSR22)</f>
        <v>3</v>
      </c>
      <c r="I22" s="9" t="s">
        <v>3</v>
      </c>
      <c r="J22" s="10" t="s">
        <v>5</v>
      </c>
      <c r="K22" s="15"/>
      <c r="L22" s="9" t="s">
        <v>3</v>
      </c>
    </row>
    <row r="23" spans="1:12" x14ac:dyDescent="0.25">
      <c r="B23" s="20"/>
      <c r="I23" s="6" t="s">
        <v>16</v>
      </c>
      <c r="J23" s="6" t="s">
        <v>16</v>
      </c>
      <c r="K23" s="6" t="s">
        <v>16</v>
      </c>
      <c r="L23" s="6" t="s">
        <v>16</v>
      </c>
    </row>
    <row r="24" spans="1:12" x14ac:dyDescent="0.25">
      <c r="A24" s="1">
        <f>COUNTIF(I24:SSS24,"s")</f>
        <v>4</v>
      </c>
      <c r="B24" s="20">
        <f>A24/G24*100</f>
        <v>100</v>
      </c>
      <c r="C24" s="1">
        <f>COUNTIF(I24:SSS24,"r")</f>
        <v>0</v>
      </c>
      <c r="D24" s="1">
        <f>C24/G24*100</f>
        <v>0</v>
      </c>
      <c r="E24" s="1">
        <f>COUNTIF(I24:SSS24,"i")</f>
        <v>0</v>
      </c>
      <c r="F24" s="1">
        <f>E24/G24*100</f>
        <v>0</v>
      </c>
      <c r="G24" s="1">
        <f>COUNTA(I24:SSR24)</f>
        <v>4</v>
      </c>
      <c r="I24" s="9" t="s">
        <v>3</v>
      </c>
      <c r="J24" s="9" t="s">
        <v>3</v>
      </c>
      <c r="K24" s="9" t="s">
        <v>3</v>
      </c>
      <c r="L24" s="9" t="s">
        <v>3</v>
      </c>
    </row>
    <row r="25" spans="1:12" x14ac:dyDescent="0.25">
      <c r="B25" s="20"/>
      <c r="I25" s="1"/>
      <c r="J25" s="1"/>
      <c r="K25" s="1"/>
      <c r="L25" s="1"/>
    </row>
    <row r="26" spans="1:12" x14ac:dyDescent="0.25">
      <c r="I26" s="1"/>
      <c r="J26" s="1"/>
      <c r="K26" s="1"/>
      <c r="L26" s="1"/>
    </row>
    <row r="27" spans="1:12" x14ac:dyDescent="0.25">
      <c r="I27" s="1"/>
      <c r="J27" s="1"/>
      <c r="K27" s="1"/>
      <c r="L27" s="1"/>
    </row>
    <row r="28" spans="1:12" x14ac:dyDescent="0.25">
      <c r="I28" s="1"/>
      <c r="J28" s="1"/>
      <c r="K28" s="1"/>
      <c r="L28" s="1"/>
    </row>
    <row r="29" spans="1:12" x14ac:dyDescent="0.25">
      <c r="I29" s="1"/>
      <c r="J29" s="1"/>
      <c r="K29" s="1"/>
      <c r="L29" s="1"/>
    </row>
    <row r="30" spans="1:12" x14ac:dyDescent="0.25">
      <c r="I30" s="1"/>
      <c r="J30" s="1"/>
      <c r="K30" s="1"/>
      <c r="L30" s="1"/>
    </row>
    <row r="31" spans="1:12" x14ac:dyDescent="0.25">
      <c r="I31" s="1"/>
      <c r="J31" s="1"/>
      <c r="K31" s="1"/>
      <c r="L31" s="1"/>
    </row>
    <row r="32" spans="1:12" x14ac:dyDescent="0.25">
      <c r="I32" s="1"/>
      <c r="J32" s="1"/>
      <c r="K32" s="1"/>
      <c r="L32" s="1"/>
    </row>
    <row r="33" spans="9:12" x14ac:dyDescent="0.25">
      <c r="I33" s="1"/>
      <c r="J33" s="1"/>
      <c r="K33" s="1"/>
      <c r="L33" s="1"/>
    </row>
    <row r="34" spans="9:12" x14ac:dyDescent="0.25">
      <c r="I34" s="1"/>
      <c r="J34" s="1"/>
      <c r="K34" s="1"/>
      <c r="L34" s="1"/>
    </row>
    <row r="35" spans="9:12" x14ac:dyDescent="0.25">
      <c r="I35" s="1"/>
      <c r="J35" s="1"/>
      <c r="K35" s="1"/>
      <c r="L35" s="1"/>
    </row>
    <row r="36" spans="9:12" x14ac:dyDescent="0.25">
      <c r="I36" s="1"/>
      <c r="J36" s="1"/>
      <c r="K36" s="1"/>
      <c r="L3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4"/>
  <sheetViews>
    <sheetView tabSelected="1" zoomScale="68" zoomScaleNormal="68" workbookViewId="0">
      <pane xSplit="3" topLeftCell="D1" activePane="topRight" state="frozen"/>
      <selection pane="topRight"/>
    </sheetView>
  </sheetViews>
  <sheetFormatPr defaultRowHeight="15" x14ac:dyDescent="0.25"/>
  <cols>
    <col min="1" max="1" width="9.140625" style="6"/>
    <col min="2" max="2" width="31" style="6" customWidth="1"/>
    <col min="3" max="3" width="31.42578125" style="16" customWidth="1"/>
    <col min="4" max="15" width="9.140625" style="6"/>
    <col min="16" max="16" width="3" style="6" customWidth="1"/>
    <col min="17" max="16384" width="9.140625" style="6"/>
  </cols>
  <sheetData>
    <row r="1" spans="2:26" ht="176.25" customHeight="1" x14ac:dyDescent="0.25">
      <c r="C1" s="18" t="s">
        <v>47</v>
      </c>
      <c r="D1" s="25" t="s">
        <v>33</v>
      </c>
      <c r="E1" s="25" t="s">
        <v>23</v>
      </c>
      <c r="F1" s="25" t="s">
        <v>28</v>
      </c>
      <c r="G1" s="25" t="s">
        <v>29</v>
      </c>
      <c r="H1" s="25" t="s">
        <v>27</v>
      </c>
      <c r="I1" s="25" t="s">
        <v>1</v>
      </c>
      <c r="J1" s="25" t="s">
        <v>12</v>
      </c>
      <c r="K1" s="25" t="s">
        <v>20</v>
      </c>
      <c r="L1" s="25" t="s">
        <v>24</v>
      </c>
      <c r="M1" s="25" t="s">
        <v>19</v>
      </c>
      <c r="N1" s="25" t="s">
        <v>25</v>
      </c>
      <c r="O1" s="25" t="s">
        <v>30</v>
      </c>
      <c r="P1" s="39"/>
      <c r="Q1" s="24" t="s">
        <v>45</v>
      </c>
      <c r="R1" s="24" t="s">
        <v>14</v>
      </c>
      <c r="S1" s="24" t="s">
        <v>26</v>
      </c>
      <c r="T1" s="24" t="s">
        <v>32</v>
      </c>
      <c r="U1" s="24" t="s">
        <v>21</v>
      </c>
      <c r="V1" s="17"/>
      <c r="W1" s="17"/>
      <c r="X1" s="17"/>
      <c r="Y1" s="17"/>
      <c r="Z1" s="17"/>
    </row>
    <row r="2" spans="2:26" ht="30" x14ac:dyDescent="0.25">
      <c r="C2" s="19" t="s">
        <v>46</v>
      </c>
      <c r="D2" s="21">
        <v>1</v>
      </c>
      <c r="E2" s="21">
        <v>2</v>
      </c>
      <c r="F2" s="21">
        <v>2</v>
      </c>
      <c r="G2" s="21">
        <v>2</v>
      </c>
      <c r="H2" s="21">
        <v>1</v>
      </c>
      <c r="I2" s="21">
        <v>74</v>
      </c>
      <c r="J2" s="21">
        <v>6</v>
      </c>
      <c r="K2" s="21">
        <v>18</v>
      </c>
      <c r="L2" s="21">
        <v>2</v>
      </c>
      <c r="M2" s="21">
        <v>4</v>
      </c>
      <c r="N2" s="21">
        <v>6</v>
      </c>
      <c r="O2" s="21">
        <v>1</v>
      </c>
      <c r="P2" s="40"/>
      <c r="Q2" s="21">
        <v>11</v>
      </c>
      <c r="R2" s="21">
        <v>4</v>
      </c>
      <c r="S2" s="21">
        <v>3</v>
      </c>
      <c r="T2" s="21">
        <v>4</v>
      </c>
      <c r="U2" s="21">
        <v>3</v>
      </c>
      <c r="V2" s="17"/>
      <c r="W2" s="17"/>
      <c r="X2" s="17"/>
      <c r="Y2" s="17"/>
      <c r="Z2" s="17"/>
    </row>
    <row r="3" spans="2:26" ht="22.5" customHeight="1" x14ac:dyDescent="0.25">
      <c r="B3" s="1"/>
      <c r="C3" s="26" t="s">
        <v>40</v>
      </c>
      <c r="D3" s="27"/>
      <c r="E3" s="27"/>
      <c r="F3" s="27"/>
      <c r="G3" s="27"/>
      <c r="H3" s="27"/>
      <c r="I3" s="28">
        <f>'Esch coli'!B14</f>
        <v>100</v>
      </c>
      <c r="J3" s="27"/>
      <c r="K3" s="27"/>
      <c r="L3" s="27"/>
      <c r="M3" s="27"/>
      <c r="N3" s="27"/>
      <c r="O3" s="27"/>
      <c r="P3" s="40"/>
      <c r="Q3" s="23"/>
      <c r="R3" s="22"/>
      <c r="S3" s="22"/>
      <c r="T3" s="22"/>
      <c r="U3" s="22"/>
    </row>
    <row r="4" spans="2:26" ht="22.5" customHeight="1" x14ac:dyDescent="0.25">
      <c r="B4" s="1"/>
      <c r="C4" s="26" t="s">
        <v>4</v>
      </c>
      <c r="D4" s="27"/>
      <c r="E4" s="29">
        <f>'Citrobacter freundii'!B14</f>
        <v>0</v>
      </c>
      <c r="F4" s="29">
        <f>'Citrobacter koseri'!B14</f>
        <v>0</v>
      </c>
      <c r="G4" s="29">
        <f>'Enterobacter aerogenes'!B14</f>
        <v>0</v>
      </c>
      <c r="H4" s="29">
        <f>'Enterobacter cloacae'!B14</f>
        <v>0</v>
      </c>
      <c r="I4" s="30">
        <f>'Esch coli'!B16</f>
        <v>59.45945945945946</v>
      </c>
      <c r="J4" s="29">
        <f>'Klebs oxytoca'!B14</f>
        <v>0</v>
      </c>
      <c r="K4" s="29">
        <f>'Klebs pneumoniae'!B14</f>
        <v>0</v>
      </c>
      <c r="L4" s="29">
        <f>'Morganella morganii'!B14</f>
        <v>0</v>
      </c>
      <c r="M4" s="31">
        <f>'Proteus mirabilis'!B14</f>
        <v>100</v>
      </c>
      <c r="N4" s="27"/>
      <c r="O4" s="29">
        <f>'Serratia marcescens'!B14</f>
        <v>0</v>
      </c>
      <c r="P4" s="40"/>
      <c r="Q4" s="29">
        <f>'Enterococcus Species'!B14</f>
        <v>0</v>
      </c>
      <c r="R4" s="27"/>
      <c r="S4" s="27"/>
      <c r="T4" s="27"/>
      <c r="U4" s="31">
        <f>'Strep Group B'!B14</f>
        <v>100</v>
      </c>
    </row>
    <row r="5" spans="2:26" ht="22.5" customHeight="1" x14ac:dyDescent="0.25">
      <c r="B5" s="1"/>
      <c r="C5" s="26" t="s">
        <v>6</v>
      </c>
      <c r="D5" s="27"/>
      <c r="E5" s="29">
        <f>'Citrobacter freundii'!B16</f>
        <v>0</v>
      </c>
      <c r="F5" s="29">
        <f>'Citrobacter koseri'!B16</f>
        <v>0</v>
      </c>
      <c r="G5" s="29">
        <f>'Enterobacter aerogenes'!B16</f>
        <v>0</v>
      </c>
      <c r="H5" s="29">
        <f>'Enterobacter cloacae'!B16</f>
        <v>0</v>
      </c>
      <c r="I5" s="30">
        <f>'Esch coli'!B18</f>
        <v>59.45945945945946</v>
      </c>
      <c r="J5" s="29">
        <f>'Klebs oxytoca'!B16</f>
        <v>0</v>
      </c>
      <c r="K5" s="31">
        <f>'Klebs pneumoniae'!B16</f>
        <v>100</v>
      </c>
      <c r="L5" s="29">
        <f>'Morganella morganii'!B16</f>
        <v>0</v>
      </c>
      <c r="M5" s="31">
        <f>'Proteus mirabilis'!B16</f>
        <v>100</v>
      </c>
      <c r="N5" s="27"/>
      <c r="O5" s="29">
        <f>'Serratia marcescens'!B16</f>
        <v>0</v>
      </c>
      <c r="P5" s="40"/>
      <c r="Q5" s="27"/>
      <c r="R5" s="27"/>
      <c r="S5" s="27"/>
      <c r="T5" s="27"/>
      <c r="U5" s="27"/>
    </row>
    <row r="6" spans="2:26" ht="22.5" customHeight="1" x14ac:dyDescent="0.25">
      <c r="B6" s="1"/>
      <c r="C6" s="26" t="s">
        <v>8</v>
      </c>
      <c r="D6" s="27"/>
      <c r="E6" s="29">
        <f>'Citrobacter freundii'!B18</f>
        <v>0</v>
      </c>
      <c r="F6" s="31">
        <f>'Citrobacter koseri'!B18</f>
        <v>100</v>
      </c>
      <c r="G6" s="29">
        <f>'Enterobacter aerogenes'!B18</f>
        <v>0</v>
      </c>
      <c r="H6" s="29">
        <f>'Enterobacter cloacae'!B18</f>
        <v>0</v>
      </c>
      <c r="I6" s="32">
        <f>'Esch coli'!B20</f>
        <v>89.189189189189193</v>
      </c>
      <c r="J6" s="30">
        <f>'Klebs oxytoca'!B18</f>
        <v>66.666666666666657</v>
      </c>
      <c r="K6" s="31">
        <f>'Klebs pneumoniae'!B18</f>
        <v>100</v>
      </c>
      <c r="L6" s="29">
        <f>'Morganella morganii'!B18</f>
        <v>0</v>
      </c>
      <c r="M6" s="31">
        <f>'Proteus mirabilis'!B18</f>
        <v>100</v>
      </c>
      <c r="N6" s="27"/>
      <c r="O6" s="29">
        <f>'Serratia marcescens'!B18</f>
        <v>0</v>
      </c>
      <c r="P6" s="40"/>
      <c r="Q6" s="27"/>
      <c r="R6" s="27"/>
      <c r="S6" s="27"/>
      <c r="T6" s="27"/>
      <c r="U6" s="31">
        <f>'Strep Group B'!B16</f>
        <v>100</v>
      </c>
    </row>
    <row r="7" spans="2:26" ht="22.5" customHeight="1" x14ac:dyDescent="0.25">
      <c r="B7" s="1"/>
      <c r="C7" s="26" t="s">
        <v>35</v>
      </c>
      <c r="D7" s="31">
        <f>'Acinetobacter baumannii'!B14</f>
        <v>100</v>
      </c>
      <c r="E7" s="27"/>
      <c r="F7" s="27"/>
      <c r="G7" s="27"/>
      <c r="H7" s="27"/>
      <c r="I7" s="27"/>
      <c r="J7" s="27"/>
      <c r="K7" s="27"/>
      <c r="L7" s="27"/>
      <c r="M7" s="27"/>
      <c r="N7" s="32">
        <f>'Pseudomonas aeruginosa'!B14</f>
        <v>83.333333333333343</v>
      </c>
      <c r="O7" s="27"/>
      <c r="P7" s="40"/>
      <c r="Q7" s="27"/>
      <c r="R7" s="27"/>
      <c r="S7" s="27"/>
      <c r="T7" s="27"/>
      <c r="U7" s="27"/>
    </row>
    <row r="8" spans="2:26" ht="22.5" customHeight="1" x14ac:dyDescent="0.25">
      <c r="B8" s="1"/>
      <c r="C8" s="26" t="s">
        <v>42</v>
      </c>
      <c r="D8" s="27"/>
      <c r="E8" s="29">
        <f>'Citrobacter freundii'!B20</f>
        <v>0</v>
      </c>
      <c r="F8" s="27"/>
      <c r="G8" s="29">
        <f>'Enterobacter aerogenes'!B20</f>
        <v>0</v>
      </c>
      <c r="H8" s="29">
        <f>'Enterobacter cloacae'!B20</f>
        <v>0</v>
      </c>
      <c r="I8" s="33">
        <f>'Esch coli'!B22</f>
        <v>12.5</v>
      </c>
      <c r="J8" s="32">
        <f>'Klebs oxytoca'!B20</f>
        <v>100</v>
      </c>
      <c r="K8" s="27"/>
      <c r="L8" s="29">
        <f>'Morganella morganii'!B20</f>
        <v>0</v>
      </c>
      <c r="M8" s="27"/>
      <c r="N8" s="27"/>
      <c r="O8" s="27"/>
      <c r="P8" s="40"/>
      <c r="Q8" s="27"/>
      <c r="R8" s="27"/>
      <c r="S8" s="27"/>
      <c r="T8" s="27"/>
      <c r="U8" s="27"/>
    </row>
    <row r="9" spans="2:26" ht="22.5" customHeight="1" x14ac:dyDescent="0.25">
      <c r="B9" s="1"/>
      <c r="C9" s="26" t="s">
        <v>41</v>
      </c>
      <c r="D9" s="31">
        <f>'Acinetobacter baumannii'!B16</f>
        <v>100</v>
      </c>
      <c r="E9" s="27"/>
      <c r="F9" s="27"/>
      <c r="G9" s="27"/>
      <c r="H9" s="27"/>
      <c r="I9" s="27"/>
      <c r="J9" s="27"/>
      <c r="K9" s="27"/>
      <c r="L9" s="27"/>
      <c r="M9" s="27"/>
      <c r="N9" s="32">
        <f>'Pseudomonas aeruginosa'!B16</f>
        <v>100</v>
      </c>
      <c r="O9" s="27"/>
      <c r="P9" s="40"/>
      <c r="Q9" s="27"/>
      <c r="R9" s="27"/>
      <c r="S9" s="27"/>
      <c r="T9" s="27"/>
      <c r="U9" s="27"/>
    </row>
    <row r="10" spans="2:26" ht="22.5" customHeight="1" x14ac:dyDescent="0.25">
      <c r="B10" s="1"/>
      <c r="C10" s="26" t="s">
        <v>39</v>
      </c>
      <c r="D10" s="27"/>
      <c r="E10" s="31">
        <f>'Citrobacter freundii'!B22</f>
        <v>100</v>
      </c>
      <c r="F10" s="27"/>
      <c r="G10" s="31">
        <f>'Enterobacter aerogenes'!B22</f>
        <v>100</v>
      </c>
      <c r="H10" s="31">
        <f>'Enterobacter cloacae'!B22</f>
        <v>100</v>
      </c>
      <c r="I10" s="32">
        <f>'Esch coli'!B24</f>
        <v>100</v>
      </c>
      <c r="J10" s="27"/>
      <c r="K10" s="27"/>
      <c r="L10" s="31">
        <f>'Morganella morganii'!B22</f>
        <v>100</v>
      </c>
      <c r="M10" s="27"/>
      <c r="N10" s="27"/>
      <c r="O10" s="31">
        <f>'Serratia marcescens'!B20</f>
        <v>100</v>
      </c>
      <c r="P10" s="40"/>
      <c r="Q10" s="27"/>
      <c r="R10" s="27"/>
      <c r="S10" s="27"/>
      <c r="T10" s="27"/>
      <c r="U10" s="27"/>
    </row>
    <row r="11" spans="2:26" ht="22.5" customHeight="1" x14ac:dyDescent="0.25">
      <c r="B11" s="1"/>
      <c r="C11" s="26" t="s">
        <v>34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40"/>
      <c r="Q11" s="27"/>
      <c r="R11" s="27"/>
      <c r="S11" s="28">
        <f>'Staph aureus'!B14</f>
        <v>100</v>
      </c>
      <c r="T11" s="27"/>
      <c r="U11" s="27"/>
    </row>
    <row r="12" spans="2:26" ht="22.5" customHeight="1" x14ac:dyDescent="0.25">
      <c r="B12" s="1"/>
      <c r="C12" s="26" t="s">
        <v>38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40"/>
      <c r="Q12" s="27"/>
      <c r="R12" s="29">
        <f>MRSA!B14</f>
        <v>0</v>
      </c>
      <c r="S12" s="28">
        <f>'Staph aureus'!B16</f>
        <v>100</v>
      </c>
      <c r="T12" s="27"/>
      <c r="U12" s="27"/>
    </row>
    <row r="13" spans="2:26" ht="22.5" customHeight="1" x14ac:dyDescent="0.25">
      <c r="B13" s="1"/>
      <c r="C13" s="26" t="s">
        <v>2</v>
      </c>
      <c r="D13" s="31">
        <f>'Acinetobacter baumannii'!B18</f>
        <v>100</v>
      </c>
      <c r="E13" s="31">
        <f>'Citrobacter freundii'!B24</f>
        <v>100</v>
      </c>
      <c r="F13" s="31">
        <f>'Citrobacter koseri'!B20</f>
        <v>100</v>
      </c>
      <c r="G13" s="31">
        <f>'Enterobacter aerogenes'!B24</f>
        <v>100</v>
      </c>
      <c r="H13" s="31">
        <f>'Enterobacter cloacae'!B24</f>
        <v>100</v>
      </c>
      <c r="I13" s="32">
        <f>'Esch coli'!B26</f>
        <v>98.648648648648646</v>
      </c>
      <c r="J13" s="32">
        <f>'Klebs oxytoca'!B22</f>
        <v>100</v>
      </c>
      <c r="K13" s="31">
        <f>'Klebs pneumoniae'!B20</f>
        <v>100</v>
      </c>
      <c r="L13" s="31">
        <f>'Morganella morganii'!B24</f>
        <v>100</v>
      </c>
      <c r="M13" s="31">
        <f>'Proteus mirabilis'!B20</f>
        <v>100</v>
      </c>
      <c r="N13" s="30">
        <f>'Pseudomonas aeruginosa'!B18</f>
        <v>66.666666666666657</v>
      </c>
      <c r="O13" s="31">
        <f>'Serratia marcescens'!B20</f>
        <v>100</v>
      </c>
      <c r="P13" s="40"/>
      <c r="Q13" s="27"/>
      <c r="R13" s="27"/>
      <c r="S13" s="27"/>
      <c r="T13" s="27"/>
      <c r="U13" s="27"/>
    </row>
    <row r="14" spans="2:26" ht="22.5" customHeight="1" x14ac:dyDescent="0.25">
      <c r="B14" s="1"/>
      <c r="C14" s="26" t="s">
        <v>9</v>
      </c>
      <c r="D14" s="31">
        <f>'Acinetobacter baumannii'!B20</f>
        <v>100</v>
      </c>
      <c r="E14" s="31">
        <f>'Citrobacter freundii'!B26</f>
        <v>100</v>
      </c>
      <c r="F14" s="31">
        <f>'Citrobacter koseri'!B22</f>
        <v>100</v>
      </c>
      <c r="G14" s="31">
        <f>'Enterobacter aerogenes'!B26</f>
        <v>100</v>
      </c>
      <c r="H14" s="31">
        <f>'Enterobacter cloacae'!B26</f>
        <v>100</v>
      </c>
      <c r="I14" s="30">
        <f>'Esch coli'!B28</f>
        <v>66.666666666666657</v>
      </c>
      <c r="J14" s="32">
        <f>'Klebs oxytoca'!B24</f>
        <v>100</v>
      </c>
      <c r="K14" s="31">
        <f>'Klebs pneumoniae'!B22</f>
        <v>100</v>
      </c>
      <c r="L14" s="31">
        <f>'Morganella morganii'!B26</f>
        <v>100</v>
      </c>
      <c r="M14" s="31">
        <f>'Proteus mirabilis'!B22</f>
        <v>100</v>
      </c>
      <c r="N14" s="32">
        <f>'Pseudomonas aeruginosa'!B20</f>
        <v>83.333333333333343</v>
      </c>
      <c r="O14" s="31">
        <f>'Serratia marcescens'!B24</f>
        <v>100</v>
      </c>
      <c r="P14" s="40"/>
      <c r="Q14" s="29">
        <f>'Enterococcus Species'!B16</f>
        <v>0</v>
      </c>
      <c r="R14" s="29">
        <f>MRSA!B16</f>
        <v>0</v>
      </c>
      <c r="S14" s="29">
        <f>'Staph aureus'!B18</f>
        <v>50</v>
      </c>
      <c r="T14" s="33">
        <f>'Staph Species coag-neg'!B14</f>
        <v>33.333333333333329</v>
      </c>
      <c r="U14" s="27"/>
    </row>
    <row r="15" spans="2:26" ht="22.5" customHeight="1" x14ac:dyDescent="0.25">
      <c r="B15" s="1"/>
      <c r="C15" s="26" t="s">
        <v>37</v>
      </c>
      <c r="D15" s="31">
        <f>'Acinetobacter baumannii'!B22</f>
        <v>100</v>
      </c>
      <c r="E15" s="27"/>
      <c r="F15" s="27"/>
      <c r="G15" s="27"/>
      <c r="H15" s="27"/>
      <c r="I15" s="32">
        <f>'Esch coli'!B30</f>
        <v>100</v>
      </c>
      <c r="J15" s="27"/>
      <c r="K15" s="28">
        <f>'Klebs pneumoniae'!B24</f>
        <v>100</v>
      </c>
      <c r="L15" s="27"/>
      <c r="M15" s="27"/>
      <c r="N15" s="32">
        <f>'Pseudomonas aeruginosa'!B22</f>
        <v>100</v>
      </c>
      <c r="O15" s="27"/>
      <c r="P15" s="40"/>
      <c r="Q15" s="27"/>
      <c r="R15" s="27"/>
      <c r="S15" s="27"/>
      <c r="T15" s="27"/>
      <c r="U15" s="27"/>
    </row>
    <row r="16" spans="2:26" ht="22.5" customHeight="1" x14ac:dyDescent="0.25">
      <c r="B16" s="1"/>
      <c r="C16" s="26" t="s">
        <v>17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40"/>
      <c r="Q16" s="27"/>
      <c r="R16" s="29">
        <f>MRSA!B18</f>
        <v>0</v>
      </c>
      <c r="S16" s="31">
        <f>'Staph aureus'!B20</f>
        <v>100</v>
      </c>
      <c r="T16" s="30">
        <f>'Staph Species coag-neg'!B16</f>
        <v>75</v>
      </c>
      <c r="U16" s="27"/>
    </row>
    <row r="17" spans="2:21" ht="22.5" customHeight="1" x14ac:dyDescent="0.25">
      <c r="B17" s="1"/>
      <c r="C17" s="26" t="s">
        <v>11</v>
      </c>
      <c r="D17" s="27"/>
      <c r="E17" s="31">
        <f>'Citrobacter freundii'!B28</f>
        <v>100</v>
      </c>
      <c r="F17" s="31">
        <f>'Citrobacter koseri'!B24</f>
        <v>100</v>
      </c>
      <c r="G17" s="29">
        <f>'Enterobacter aerogenes'!B28</f>
        <v>0</v>
      </c>
      <c r="H17" s="29">
        <f>'Enterobacter cloacae'!B28</f>
        <v>0</v>
      </c>
      <c r="I17" s="32">
        <f>'Esch coli'!B32</f>
        <v>94.444444444444443</v>
      </c>
      <c r="J17" s="30">
        <f>'Klebs oxytoca'!B26</f>
        <v>66.666666666666657</v>
      </c>
      <c r="K17" s="33">
        <f>'Klebs pneumoniae'!B26</f>
        <v>23.52941176470588</v>
      </c>
      <c r="L17" s="29">
        <f>'Morganella morganii'!B28</f>
        <v>0</v>
      </c>
      <c r="M17" s="29">
        <f>'Proteus mirabilis'!B24</f>
        <v>0</v>
      </c>
      <c r="N17" s="27"/>
      <c r="O17" s="29">
        <f>'Serratia marcescens'!B26</f>
        <v>0</v>
      </c>
      <c r="P17" s="40"/>
      <c r="Q17" s="32">
        <f>'Enterococcus Species'!B18</f>
        <v>90.909090909090907</v>
      </c>
      <c r="R17" s="31">
        <f>MRSA!B20</f>
        <v>100</v>
      </c>
      <c r="S17" s="31">
        <f>'Staph aureus'!B22</f>
        <v>100</v>
      </c>
      <c r="T17" s="32">
        <f>'Staph Species coag-neg'!B18</f>
        <v>100</v>
      </c>
      <c r="U17" s="27"/>
    </row>
    <row r="18" spans="2:21" ht="22.5" customHeight="1" x14ac:dyDescent="0.25">
      <c r="B18" s="1"/>
      <c r="C18" s="26" t="s">
        <v>15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40"/>
      <c r="Q18" s="32">
        <f>'Enterococcus Species'!B20</f>
        <v>90.909090909090907</v>
      </c>
      <c r="R18" s="29">
        <f>MRSA!B22</f>
        <v>0</v>
      </c>
      <c r="S18" s="29">
        <f>'Staph aureus'!B24</f>
        <v>0</v>
      </c>
      <c r="T18" s="33">
        <f>'Staph Species coag-neg'!B20</f>
        <v>0</v>
      </c>
      <c r="U18" s="27"/>
    </row>
    <row r="19" spans="2:21" ht="22.5" customHeight="1" x14ac:dyDescent="0.25">
      <c r="B19" s="1"/>
      <c r="C19" s="26" t="s">
        <v>7</v>
      </c>
      <c r="D19" s="27"/>
      <c r="E19" s="31">
        <f>'Citrobacter freundii'!B30</f>
        <v>100</v>
      </c>
      <c r="F19" s="31">
        <f>'Citrobacter koseri'!B26</f>
        <v>100</v>
      </c>
      <c r="G19" s="31">
        <f>'Enterobacter aerogenes'!B30</f>
        <v>100</v>
      </c>
      <c r="H19" s="31">
        <f>'Enterobacter cloacae'!B30</f>
        <v>100</v>
      </c>
      <c r="I19" s="32">
        <f>'Esch coli'!B34</f>
        <v>94.594594594594597</v>
      </c>
      <c r="J19" s="32">
        <f>'Klebs oxytoca'!B28</f>
        <v>80</v>
      </c>
      <c r="K19" s="32">
        <f>'Klebs pneumoniae'!B28</f>
        <v>100</v>
      </c>
      <c r="L19" s="31">
        <f>'Morganella morganii'!B30</f>
        <v>100</v>
      </c>
      <c r="M19" s="31">
        <f>'Proteus mirabilis'!B26</f>
        <v>100</v>
      </c>
      <c r="N19" s="32">
        <f>'Pseudomonas aeruginosa'!B24</f>
        <v>100</v>
      </c>
      <c r="O19" s="27"/>
      <c r="P19" s="40"/>
      <c r="Q19" s="27"/>
      <c r="R19" s="27"/>
      <c r="S19" s="27"/>
      <c r="T19" s="27"/>
      <c r="U19" s="27"/>
    </row>
    <row r="20" spans="2:21" ht="22.5" customHeight="1" x14ac:dyDescent="0.25">
      <c r="B20" s="1"/>
      <c r="C20" s="26" t="s">
        <v>43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40"/>
      <c r="Q20" s="27"/>
      <c r="R20" s="31">
        <f>MRSA!B24</f>
        <v>100</v>
      </c>
      <c r="S20" s="28">
        <f>'Staph aureus'!B26</f>
        <v>100</v>
      </c>
      <c r="T20" s="27"/>
      <c r="U20" s="27"/>
    </row>
    <row r="21" spans="2:21" ht="22.5" customHeight="1" x14ac:dyDescent="0.25">
      <c r="B21" s="1"/>
      <c r="C21" s="26" t="s">
        <v>18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40"/>
      <c r="Q21" s="33">
        <f>'Enterococcus Species'!B22</f>
        <v>9.0909090909090917</v>
      </c>
      <c r="R21" s="31">
        <f>MRSA!B26</f>
        <v>100</v>
      </c>
      <c r="S21" s="35">
        <f>'Staph aureus'!B28</f>
        <v>50</v>
      </c>
      <c r="T21" s="30">
        <f>'Staph Species coag-neg'!B22</f>
        <v>66.666666666666657</v>
      </c>
      <c r="U21" s="27"/>
    </row>
    <row r="22" spans="2:21" ht="22.5" customHeight="1" x14ac:dyDescent="0.25">
      <c r="C22" s="26" t="s">
        <v>36</v>
      </c>
      <c r="D22" s="27"/>
      <c r="E22" s="27"/>
      <c r="F22" s="27"/>
      <c r="G22" s="27"/>
      <c r="H22" s="27"/>
      <c r="I22" s="29">
        <f>'Esch coli'!A36</f>
        <v>0</v>
      </c>
      <c r="J22" s="27"/>
      <c r="K22" s="27"/>
      <c r="L22" s="27"/>
      <c r="M22" s="27"/>
      <c r="N22" s="32">
        <f>'Pseudomonas aeruginosa'!B26</f>
        <v>100</v>
      </c>
      <c r="O22" s="27"/>
      <c r="P22" s="40"/>
      <c r="Q22" s="27"/>
      <c r="R22" s="27"/>
      <c r="S22" s="27"/>
      <c r="T22" s="27"/>
      <c r="U22" s="27"/>
    </row>
    <row r="23" spans="2:21" ht="22.5" customHeight="1" x14ac:dyDescent="0.25">
      <c r="C23" s="26" t="s">
        <v>10</v>
      </c>
      <c r="D23" s="27"/>
      <c r="E23" s="29">
        <f>'Citrobacter freundii'!B32</f>
        <v>50</v>
      </c>
      <c r="F23" s="31">
        <f>'Citrobacter koseri'!B28</f>
        <v>100</v>
      </c>
      <c r="G23" s="31">
        <f>'Enterobacter aerogenes'!B32</f>
        <v>100</v>
      </c>
      <c r="H23" s="31">
        <f>'Enterobacter cloacae'!B32</f>
        <v>100</v>
      </c>
      <c r="I23" s="32">
        <f>'Esch coli'!B38</f>
        <v>94.594594594594597</v>
      </c>
      <c r="J23" s="32">
        <f>'Klebs oxytoca'!B30</f>
        <v>83.333333333333343</v>
      </c>
      <c r="K23" s="32">
        <f>'Klebs pneumoniae'!B30</f>
        <v>100</v>
      </c>
      <c r="L23" s="31">
        <f>'Morganella morganii'!B32</f>
        <v>100</v>
      </c>
      <c r="M23" s="31">
        <f>'Proteus mirabilis'!B28</f>
        <v>100</v>
      </c>
      <c r="N23" s="27"/>
      <c r="O23" s="31">
        <f>'Serratia marcescens'!B28</f>
        <v>100</v>
      </c>
      <c r="P23" s="40"/>
      <c r="Q23" s="27"/>
      <c r="R23" s="31">
        <f>MRSA!B28</f>
        <v>100</v>
      </c>
      <c r="S23" s="31">
        <f>'Staph aureus'!B30</f>
        <v>100</v>
      </c>
      <c r="T23" s="27"/>
      <c r="U23" s="27"/>
    </row>
    <row r="24" spans="2:21" ht="22.5" customHeight="1" thickBot="1" x14ac:dyDescent="0.3">
      <c r="C24" s="26" t="s"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1"/>
      <c r="Q24" s="36">
        <f>'Enterococcus Species'!B24</f>
        <v>100</v>
      </c>
      <c r="R24" s="36">
        <f>MRSA!B30</f>
        <v>100</v>
      </c>
      <c r="S24" s="36">
        <f>'Staph aureus'!B32</f>
        <v>100</v>
      </c>
      <c r="T24" s="37">
        <f>'Staph Species coag-neg'!B24</f>
        <v>100</v>
      </c>
      <c r="U24" s="34"/>
    </row>
  </sheetData>
  <mergeCells count="1">
    <mergeCell ref="P1:P24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6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K1"/>
    </sheetView>
  </sheetViews>
  <sheetFormatPr defaultRowHeight="15" x14ac:dyDescent="0.25"/>
  <cols>
    <col min="1" max="7" width="9.140625" style="1"/>
    <col min="8" max="8" width="4.42578125" style="3" customWidth="1"/>
    <col min="9" max="11" width="28.5703125" style="1" customWidth="1"/>
    <col min="12" max="12" width="46.28515625" customWidth="1"/>
    <col min="13" max="35" width="28.5703125" style="1" customWidth="1"/>
    <col min="36" max="16384" width="9.140625" style="1"/>
  </cols>
  <sheetData>
    <row r="1" spans="1:11" x14ac:dyDescent="0.25">
      <c r="I1" s="38">
        <v>42583</v>
      </c>
      <c r="J1" s="38">
        <v>42583</v>
      </c>
      <c r="K1" s="38">
        <v>42583</v>
      </c>
    </row>
    <row r="10" spans="1:11" x14ac:dyDescent="0.25">
      <c r="G10" s="1" t="s">
        <v>44</v>
      </c>
      <c r="I10" s="3"/>
      <c r="J10" s="3"/>
      <c r="K10" s="3"/>
    </row>
    <row r="11" spans="1:11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3</v>
      </c>
      <c r="I11" s="1" t="s">
        <v>0</v>
      </c>
      <c r="J11" s="1" t="s">
        <v>0</v>
      </c>
      <c r="K11" s="1" t="s">
        <v>0</v>
      </c>
    </row>
    <row r="12" spans="1:11" x14ac:dyDescent="0.25">
      <c r="I12" s="1" t="s">
        <v>21</v>
      </c>
      <c r="J12" s="1" t="s">
        <v>21</v>
      </c>
      <c r="K12" s="1" t="s">
        <v>21</v>
      </c>
    </row>
    <row r="13" spans="1:11" x14ac:dyDescent="0.25">
      <c r="I13" s="1" t="s">
        <v>4</v>
      </c>
      <c r="J13" s="1" t="s">
        <v>4</v>
      </c>
      <c r="K13" s="1" t="s">
        <v>4</v>
      </c>
    </row>
    <row r="14" spans="1:11" x14ac:dyDescent="0.25">
      <c r="A14" s="1">
        <f>COUNTIF(I14:SST14,"s")</f>
        <v>3</v>
      </c>
      <c r="B14" s="1">
        <f>A14/G14*100</f>
        <v>100</v>
      </c>
      <c r="C14" s="1">
        <f>COUNTIF(I14:SST14,"r")</f>
        <v>0</v>
      </c>
      <c r="D14" s="1">
        <f>C14/G14*100</f>
        <v>0</v>
      </c>
      <c r="E14" s="1">
        <f>COUNTIF(I14:SST14,"i")</f>
        <v>0</v>
      </c>
      <c r="F14" s="1">
        <f>E14/G14*100</f>
        <v>0</v>
      </c>
      <c r="G14" s="1">
        <f>COUNTA(I14:SSS14)</f>
        <v>3</v>
      </c>
      <c r="I14" s="2" t="s">
        <v>3</v>
      </c>
      <c r="J14" s="2" t="s">
        <v>3</v>
      </c>
      <c r="K14" s="2" t="s">
        <v>3</v>
      </c>
    </row>
    <row r="15" spans="1:11" x14ac:dyDescent="0.25">
      <c r="I15" s="1" t="s">
        <v>8</v>
      </c>
      <c r="J15" s="1" t="s">
        <v>8</v>
      </c>
      <c r="K15" s="1" t="s">
        <v>8</v>
      </c>
    </row>
    <row r="16" spans="1:11" x14ac:dyDescent="0.25">
      <c r="A16" s="1">
        <f>COUNTIF(I16:SST16,"s")</f>
        <v>3</v>
      </c>
      <c r="B16" s="1">
        <f>A16/G16*100</f>
        <v>100</v>
      </c>
      <c r="C16" s="1">
        <f>COUNTIF(I16:SST16,"r")</f>
        <v>0</v>
      </c>
      <c r="D16" s="1">
        <f>C16/G16*100</f>
        <v>0</v>
      </c>
      <c r="E16" s="1">
        <f>COUNTIF(I16:SST16,"i")</f>
        <v>0</v>
      </c>
      <c r="F16" s="1">
        <f>E16/G16*100</f>
        <v>0</v>
      </c>
      <c r="G16" s="1">
        <f>COUNTA(I16:SSS16)</f>
        <v>3</v>
      </c>
      <c r="I16" s="2" t="s">
        <v>3</v>
      </c>
      <c r="J16" s="2" t="s">
        <v>3</v>
      </c>
      <c r="K16" s="2" t="s">
        <v>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H1:N30"/>
  <sheetViews>
    <sheetView zoomScale="68" zoomScaleNormal="68" workbookViewId="0">
      <selection activeCell="I31" sqref="I31"/>
    </sheetView>
  </sheetViews>
  <sheetFormatPr defaultRowHeight="15" x14ac:dyDescent="0.25"/>
  <cols>
    <col min="1" max="7" width="9.140625" style="1"/>
    <col min="8" max="8" width="4.42578125" style="3" customWidth="1"/>
    <col min="9" max="9" width="28.42578125" style="1" customWidth="1"/>
    <col min="11" max="12" width="46.28515625" customWidth="1"/>
    <col min="15" max="15" width="20.7109375" style="1" customWidth="1"/>
    <col min="16" max="16384" width="9.140625" style="1"/>
  </cols>
  <sheetData>
    <row r="1" spans="9:14" x14ac:dyDescent="0.25">
      <c r="I1" s="1">
        <v>2016</v>
      </c>
    </row>
    <row r="10" spans="9:14" x14ac:dyDescent="0.25">
      <c r="I10" s="3"/>
    </row>
    <row r="11" spans="9:14" x14ac:dyDescent="0.25">
      <c r="I11" s="1" t="s">
        <v>0</v>
      </c>
      <c r="J11" s="1"/>
      <c r="M11" s="1"/>
      <c r="N11" s="1"/>
    </row>
    <row r="12" spans="9:14" x14ac:dyDescent="0.25">
      <c r="J12" s="1"/>
      <c r="M12" s="1"/>
      <c r="N12" s="1"/>
    </row>
    <row r="13" spans="9:14" x14ac:dyDescent="0.25">
      <c r="I13" s="1" t="s">
        <v>2</v>
      </c>
      <c r="J13" s="1"/>
      <c r="M13" s="1"/>
      <c r="N13" s="1"/>
    </row>
    <row r="14" spans="9:14" x14ac:dyDescent="0.25">
      <c r="I14" s="2" t="s">
        <v>3</v>
      </c>
      <c r="J14" s="1"/>
      <c r="M14" s="1"/>
      <c r="N14" s="1"/>
    </row>
    <row r="15" spans="9:14" x14ac:dyDescent="0.25">
      <c r="I15" s="1" t="s">
        <v>4</v>
      </c>
      <c r="J15" s="1"/>
      <c r="M15" s="1"/>
      <c r="N15" s="1"/>
    </row>
    <row r="16" spans="9:14" x14ac:dyDescent="0.25">
      <c r="I16" s="5" t="s">
        <v>5</v>
      </c>
      <c r="J16" s="1"/>
      <c r="M16" s="1"/>
      <c r="N16" s="1"/>
    </row>
    <row r="17" spans="9:14" x14ac:dyDescent="0.25">
      <c r="I17" s="1" t="s">
        <v>6</v>
      </c>
      <c r="J17" s="1"/>
      <c r="M17" s="1"/>
      <c r="N17" s="1"/>
    </row>
    <row r="18" spans="9:14" x14ac:dyDescent="0.25">
      <c r="I18" s="4" t="s">
        <v>13</v>
      </c>
      <c r="J18" s="1"/>
      <c r="M18" s="1"/>
      <c r="N18" s="1"/>
    </row>
    <row r="19" spans="9:14" x14ac:dyDescent="0.25">
      <c r="I19" s="1" t="s">
        <v>7</v>
      </c>
      <c r="J19" s="1"/>
      <c r="M19" s="1"/>
      <c r="N19" s="1"/>
    </row>
    <row r="20" spans="9:14" x14ac:dyDescent="0.25">
      <c r="I20" s="2" t="s">
        <v>3</v>
      </c>
      <c r="J20" s="1"/>
      <c r="M20" s="1"/>
      <c r="N20" s="1"/>
    </row>
    <row r="21" spans="9:14" x14ac:dyDescent="0.25">
      <c r="I21" s="1" t="s">
        <v>8</v>
      </c>
      <c r="J21" s="1"/>
      <c r="M21" s="1"/>
      <c r="N21" s="1"/>
    </row>
    <row r="22" spans="9:14" x14ac:dyDescent="0.25">
      <c r="I22" s="2" t="s">
        <v>3</v>
      </c>
      <c r="J22" s="1"/>
      <c r="M22" s="1"/>
      <c r="N22" s="1"/>
    </row>
    <row r="23" spans="9:14" x14ac:dyDescent="0.25">
      <c r="I23" s="1" t="s">
        <v>9</v>
      </c>
      <c r="J23" s="1"/>
      <c r="M23" s="1"/>
      <c r="N23" s="1"/>
    </row>
    <row r="24" spans="9:14" x14ac:dyDescent="0.25">
      <c r="I24" s="2" t="s">
        <v>3</v>
      </c>
      <c r="J24" s="1"/>
      <c r="M24" s="1"/>
      <c r="N24" s="1"/>
    </row>
    <row r="25" spans="9:14" x14ac:dyDescent="0.25">
      <c r="I25" s="1" t="s">
        <v>10</v>
      </c>
      <c r="J25" s="1"/>
      <c r="M25" s="1"/>
      <c r="N25" s="1"/>
    </row>
    <row r="26" spans="9:14" x14ac:dyDescent="0.25">
      <c r="I26" s="2" t="s">
        <v>3</v>
      </c>
      <c r="J26" s="1"/>
      <c r="M26" s="1"/>
      <c r="N26" s="1"/>
    </row>
    <row r="27" spans="9:14" x14ac:dyDescent="0.25">
      <c r="I27" s="1" t="s">
        <v>11</v>
      </c>
      <c r="J27" s="1"/>
      <c r="M27" s="1"/>
      <c r="N27" s="1"/>
    </row>
    <row r="28" spans="9:14" x14ac:dyDescent="0.25">
      <c r="I28" s="2" t="s">
        <v>3</v>
      </c>
      <c r="J28" s="1"/>
      <c r="M28" s="1"/>
      <c r="N28" s="1"/>
    </row>
    <row r="29" spans="9:14" x14ac:dyDescent="0.25">
      <c r="J29" s="1"/>
      <c r="M29" s="1"/>
      <c r="N29" s="1"/>
    </row>
    <row r="30" spans="9:14" x14ac:dyDescent="0.25">
      <c r="J30" s="1"/>
      <c r="M30" s="1"/>
      <c r="N3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1" sqref="I11"/>
    </sheetView>
  </sheetViews>
  <sheetFormatPr defaultRowHeight="15" x14ac:dyDescent="0.25"/>
  <cols>
    <col min="1" max="7" width="9.140625" style="1"/>
    <col min="8" max="8" width="4.42578125" style="3" customWidth="1"/>
    <col min="9" max="9" width="28.42578125" style="1" customWidth="1"/>
    <col min="11" max="11" width="46.28515625" customWidth="1"/>
    <col min="14" max="14" width="20.7109375" style="1" customWidth="1"/>
    <col min="15" max="16384" width="9.140625" style="1"/>
  </cols>
  <sheetData>
    <row r="1" spans="1:13" x14ac:dyDescent="0.25">
      <c r="I1" s="1">
        <v>2016</v>
      </c>
    </row>
    <row r="2" spans="1:13" x14ac:dyDescent="0.25">
      <c r="K2" s="1"/>
    </row>
    <row r="3" spans="1:13" x14ac:dyDescent="0.25">
      <c r="K3" s="1"/>
    </row>
    <row r="4" spans="1:13" x14ac:dyDescent="0.25">
      <c r="K4" s="1"/>
    </row>
    <row r="5" spans="1:13" x14ac:dyDescent="0.25">
      <c r="K5" s="1"/>
    </row>
    <row r="10" spans="1:13" x14ac:dyDescent="0.25">
      <c r="G10" s="1" t="s">
        <v>44</v>
      </c>
      <c r="I10" s="3"/>
    </row>
    <row r="11" spans="1:13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</v>
      </c>
      <c r="I11" s="1" t="s">
        <v>0</v>
      </c>
      <c r="J11" s="1"/>
      <c r="L11" s="1"/>
      <c r="M11" s="1"/>
    </row>
    <row r="12" spans="1:13" x14ac:dyDescent="0.25">
      <c r="I12" t="s">
        <v>31</v>
      </c>
      <c r="J12" s="1"/>
      <c r="K12" s="1"/>
      <c r="L12" s="1"/>
      <c r="M12" s="1"/>
    </row>
    <row r="13" spans="1:13" x14ac:dyDescent="0.25">
      <c r="J13" s="1"/>
      <c r="L13" s="1"/>
      <c r="M13" s="1"/>
    </row>
    <row r="14" spans="1:13" x14ac:dyDescent="0.25">
      <c r="A14" s="1">
        <f>COUNTIF(I14:SST14,"s")</f>
        <v>0</v>
      </c>
      <c r="B14" s="1" t="e">
        <f>A14/G14*100</f>
        <v>#DIV/0!</v>
      </c>
      <c r="C14" s="1">
        <f>COUNTIF(I14:SST14,"r")</f>
        <v>0</v>
      </c>
      <c r="D14" s="1" t="e">
        <f>C14/G14*100</f>
        <v>#DIV/0!</v>
      </c>
      <c r="E14" s="1">
        <f>COUNTIF(I14:SST14,"i")</f>
        <v>0</v>
      </c>
      <c r="F14" s="1" t="e">
        <f>E14/G14*100</f>
        <v>#DIV/0!</v>
      </c>
      <c r="G14" s="1">
        <f>COUNTA(I14:SSS14)</f>
        <v>0</v>
      </c>
      <c r="J14" s="1"/>
      <c r="L14" s="1"/>
      <c r="M14" s="1"/>
    </row>
    <row r="15" spans="1:13" x14ac:dyDescent="0.25">
      <c r="J15" s="1"/>
      <c r="L15" s="1"/>
      <c r="M15" s="1"/>
    </row>
    <row r="16" spans="1:13" x14ac:dyDescent="0.25">
      <c r="J16" s="1"/>
      <c r="L16" s="1"/>
      <c r="M16" s="1"/>
    </row>
    <row r="17" spans="10:13" x14ac:dyDescent="0.25">
      <c r="J17" s="1"/>
      <c r="L17" s="1"/>
      <c r="M17" s="1"/>
    </row>
    <row r="18" spans="10:13" x14ac:dyDescent="0.25">
      <c r="J18" s="1"/>
      <c r="L18" s="1"/>
      <c r="M18" s="1"/>
    </row>
    <row r="19" spans="10:13" x14ac:dyDescent="0.25">
      <c r="J19" s="1"/>
      <c r="L19" s="1"/>
      <c r="M1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4" sqref="I14"/>
    </sheetView>
  </sheetViews>
  <sheetFormatPr defaultRowHeight="15" x14ac:dyDescent="0.25"/>
  <cols>
    <col min="1" max="6" width="9.140625" style="1"/>
    <col min="7" max="7" width="11.42578125" style="1" customWidth="1"/>
    <col min="8" max="8" width="4.42578125" style="3" customWidth="1"/>
    <col min="9" max="9" width="28.42578125" style="1" customWidth="1"/>
    <col min="11" max="12" width="46.28515625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</row>
    <row r="2" spans="1:14" x14ac:dyDescent="0.25">
      <c r="K2" s="1"/>
    </row>
    <row r="3" spans="1:14" x14ac:dyDescent="0.25">
      <c r="K3" s="1"/>
    </row>
    <row r="4" spans="1:14" x14ac:dyDescent="0.25">
      <c r="K4" s="1"/>
    </row>
    <row r="5" spans="1:14" x14ac:dyDescent="0.25">
      <c r="K5" s="1"/>
    </row>
    <row r="6" spans="1:14" x14ac:dyDescent="0.25">
      <c r="K6" s="1"/>
    </row>
    <row r="7" spans="1:14" x14ac:dyDescent="0.25">
      <c r="K7" s="1"/>
    </row>
    <row r="8" spans="1:14" x14ac:dyDescent="0.25">
      <c r="K8" s="1"/>
    </row>
    <row r="9" spans="1:14" x14ac:dyDescent="0.25">
      <c r="K9" s="1"/>
    </row>
    <row r="10" spans="1:14" x14ac:dyDescent="0.25">
      <c r="G10" s="1" t="s">
        <v>44</v>
      </c>
      <c r="I10" s="3"/>
      <c r="K10" s="1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</v>
      </c>
      <c r="I11" s="1" t="s">
        <v>0</v>
      </c>
      <c r="J11" s="1"/>
      <c r="M11" s="1"/>
      <c r="N11" s="1"/>
    </row>
    <row r="12" spans="1:14" x14ac:dyDescent="0.25">
      <c r="I12" s="7" t="s">
        <v>33</v>
      </c>
      <c r="J12" s="1"/>
      <c r="K12" s="1"/>
      <c r="M12" s="1"/>
      <c r="N12" s="1"/>
    </row>
    <row r="13" spans="1:14" x14ac:dyDescent="0.25">
      <c r="I13" s="7" t="s">
        <v>35</v>
      </c>
      <c r="J13" s="1"/>
      <c r="K13" s="1"/>
      <c r="M13" s="1"/>
      <c r="N13" s="1"/>
    </row>
    <row r="14" spans="1:14" x14ac:dyDescent="0.25">
      <c r="A14" s="1">
        <f>COUNTIF(I14:SST14,"s")</f>
        <v>1</v>
      </c>
      <c r="B14" s="1">
        <f>A14/G14*100</f>
        <v>100</v>
      </c>
      <c r="C14" s="1">
        <f>COUNTIF(I14:SST14,"r")</f>
        <v>0</v>
      </c>
      <c r="D14" s="1">
        <f>C14/G14*100</f>
        <v>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8" t="s">
        <v>3</v>
      </c>
      <c r="J14" s="1"/>
      <c r="K14" s="1"/>
      <c r="M14" s="1"/>
      <c r="N14" s="1"/>
    </row>
    <row r="15" spans="1:14" x14ac:dyDescent="0.25">
      <c r="I15" s="7" t="s">
        <v>41</v>
      </c>
      <c r="J15" s="1"/>
      <c r="K15" s="1"/>
      <c r="M15" s="1"/>
      <c r="N15" s="1"/>
    </row>
    <row r="16" spans="1:14" x14ac:dyDescent="0.25">
      <c r="A16" s="1">
        <f>COUNTIF(I16:SST16,"s")</f>
        <v>1</v>
      </c>
      <c r="B16" s="1">
        <f>A16/G16*100</f>
        <v>100</v>
      </c>
      <c r="C16" s="1">
        <f>COUNTIF(I16:SST16,"r")</f>
        <v>0</v>
      </c>
      <c r="D16" s="1">
        <f>C16/G16*100</f>
        <v>0</v>
      </c>
      <c r="E16" s="1">
        <f>COUNTIF(I16:SST16,"i")</f>
        <v>0</v>
      </c>
      <c r="F16" s="1">
        <f>E16/G16*100</f>
        <v>0</v>
      </c>
      <c r="G16" s="1">
        <f>COUNTA(I16:SSS16)</f>
        <v>1</v>
      </c>
      <c r="I16" s="8" t="s">
        <v>3</v>
      </c>
      <c r="J16" s="1"/>
      <c r="K16" s="1"/>
      <c r="M16" s="1"/>
      <c r="N16" s="1"/>
    </row>
    <row r="17" spans="1:14" x14ac:dyDescent="0.25">
      <c r="I17" s="7" t="s">
        <v>2</v>
      </c>
      <c r="J17" s="1"/>
      <c r="K17" s="1"/>
      <c r="M17" s="1"/>
      <c r="N17" s="1"/>
    </row>
    <row r="18" spans="1:14" x14ac:dyDescent="0.25">
      <c r="A18" s="1">
        <f>COUNTIF(I18:SST18,"s")</f>
        <v>1</v>
      </c>
      <c r="B18" s="1">
        <f>A18/G18*100</f>
        <v>100</v>
      </c>
      <c r="C18" s="1">
        <f>COUNTIF(I18:SST18,"r")</f>
        <v>0</v>
      </c>
      <c r="D18" s="1">
        <f>C18/G18*100</f>
        <v>0</v>
      </c>
      <c r="E18" s="1">
        <f>COUNTIF(I18:SST18,"i")</f>
        <v>0</v>
      </c>
      <c r="F18" s="1">
        <f>E18/G18*100</f>
        <v>0</v>
      </c>
      <c r="G18" s="1">
        <f>COUNTA(I18:SSS18)</f>
        <v>1</v>
      </c>
      <c r="I18" s="8" t="s">
        <v>3</v>
      </c>
      <c r="J18" s="1"/>
      <c r="K18" s="1"/>
      <c r="M18" s="1"/>
      <c r="N18" s="1"/>
    </row>
    <row r="19" spans="1:14" x14ac:dyDescent="0.25">
      <c r="I19" s="7" t="s">
        <v>9</v>
      </c>
      <c r="J19" s="1"/>
      <c r="K19" s="1"/>
      <c r="M19" s="1"/>
      <c r="N19" s="1"/>
    </row>
    <row r="20" spans="1:14" x14ac:dyDescent="0.25">
      <c r="A20" s="1">
        <f>COUNTIF(I20:SST20,"s")</f>
        <v>1</v>
      </c>
      <c r="B20" s="1">
        <f>A20/G20*100</f>
        <v>100</v>
      </c>
      <c r="C20" s="1">
        <f>COUNTIF(I20:SST20,"r")</f>
        <v>0</v>
      </c>
      <c r="D20" s="1">
        <f>C20/G20*100</f>
        <v>0</v>
      </c>
      <c r="E20" s="1">
        <f>COUNTIF(I20:SST20,"i")</f>
        <v>0</v>
      </c>
      <c r="F20" s="1">
        <f>E20/G20*100</f>
        <v>0</v>
      </c>
      <c r="G20" s="1">
        <f>COUNTA(I20:SSS20)</f>
        <v>1</v>
      </c>
      <c r="I20" s="8" t="s">
        <v>3</v>
      </c>
      <c r="J20" s="1"/>
      <c r="K20" s="1"/>
      <c r="M20" s="1"/>
      <c r="N20" s="1"/>
    </row>
    <row r="21" spans="1:14" x14ac:dyDescent="0.25">
      <c r="I21" s="7" t="s">
        <v>37</v>
      </c>
      <c r="J21" s="1"/>
      <c r="K21" s="1"/>
      <c r="M21" s="1"/>
      <c r="N21" s="1"/>
    </row>
    <row r="22" spans="1:14" x14ac:dyDescent="0.25">
      <c r="A22" s="1">
        <f>COUNTIF(I22:SST22,"s")</f>
        <v>1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1</v>
      </c>
      <c r="I22" s="8" t="s">
        <v>3</v>
      </c>
      <c r="J22" s="1"/>
      <c r="K22" s="1"/>
      <c r="M22" s="1"/>
      <c r="N22" s="1"/>
    </row>
    <row r="23" spans="1:14" x14ac:dyDescent="0.25">
      <c r="J23" s="1"/>
      <c r="M23" s="1"/>
      <c r="N23" s="1"/>
    </row>
    <row r="24" spans="1:14" x14ac:dyDescent="0.25">
      <c r="J24" s="1"/>
      <c r="M24" s="1"/>
      <c r="N2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zoomScale="68" zoomScaleNormal="68" workbookViewId="0">
      <selection activeCell="I1" sqref="I1:J1"/>
    </sheetView>
  </sheetViews>
  <sheetFormatPr defaultRowHeight="15" x14ac:dyDescent="0.25"/>
  <cols>
    <col min="1" max="7" width="9.140625" style="1"/>
    <col min="8" max="8" width="4.42578125" style="3" customWidth="1"/>
    <col min="9" max="12" width="28.42578125" style="1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  <c r="J1" s="38">
        <v>42583</v>
      </c>
    </row>
    <row r="10" spans="1:14" x14ac:dyDescent="0.25">
      <c r="G10" s="1" t="s">
        <v>44</v>
      </c>
      <c r="I10" s="3"/>
      <c r="J10" s="3"/>
      <c r="K10" s="3"/>
      <c r="L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2</v>
      </c>
      <c r="I11" s="1" t="s">
        <v>0</v>
      </c>
      <c r="J11" s="1" t="s">
        <v>0</v>
      </c>
      <c r="M11" s="1"/>
      <c r="N11" s="1"/>
    </row>
    <row r="12" spans="1:14" x14ac:dyDescent="0.25">
      <c r="I12" s="1" t="s">
        <v>23</v>
      </c>
      <c r="J12" s="1" t="s">
        <v>23</v>
      </c>
      <c r="M12" s="1"/>
      <c r="N12" s="1"/>
    </row>
    <row r="13" spans="1:14" x14ac:dyDescent="0.25">
      <c r="I13" s="13"/>
      <c r="J13" s="1" t="s">
        <v>4</v>
      </c>
      <c r="M13" s="1"/>
      <c r="N13" s="1"/>
    </row>
    <row r="14" spans="1:14" x14ac:dyDescent="0.25">
      <c r="A14" s="1">
        <f>COUNTIF(I14:SST14,"s")</f>
        <v>0</v>
      </c>
      <c r="B14" s="1">
        <f>A14/G14*100</f>
        <v>0</v>
      </c>
      <c r="C14" s="1">
        <f>COUNTIF(I14:SST14,"r")</f>
        <v>1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13"/>
      <c r="J14" s="5" t="s">
        <v>5</v>
      </c>
      <c r="M14" s="1"/>
      <c r="N14" s="1"/>
    </row>
    <row r="15" spans="1:14" x14ac:dyDescent="0.25">
      <c r="I15" s="1" t="s">
        <v>6</v>
      </c>
      <c r="J15" s="1" t="s">
        <v>6</v>
      </c>
      <c r="M15" s="1"/>
      <c r="N15" s="1"/>
    </row>
    <row r="16" spans="1:14" x14ac:dyDescent="0.25">
      <c r="A16" s="1">
        <f>COUNTIF(I16:SST16,"s")</f>
        <v>0</v>
      </c>
      <c r="B16" s="1">
        <f>A16/G16*100</f>
        <v>0</v>
      </c>
      <c r="C16" s="1">
        <f>COUNTIF(I16:SST16,"r")</f>
        <v>2</v>
      </c>
      <c r="D16" s="1">
        <f>C16/G16*100</f>
        <v>100</v>
      </c>
      <c r="E16" s="1">
        <f>COUNTIF(I16:SST16,"i")</f>
        <v>0</v>
      </c>
      <c r="F16" s="1">
        <f>E16/G16*100</f>
        <v>0</v>
      </c>
      <c r="G16" s="1">
        <f>COUNTA(I16:SSS16)</f>
        <v>2</v>
      </c>
      <c r="I16" s="5" t="s">
        <v>5</v>
      </c>
      <c r="J16" s="5" t="s">
        <v>5</v>
      </c>
      <c r="M16" s="1"/>
      <c r="N16" s="1"/>
    </row>
    <row r="17" spans="1:14" x14ac:dyDescent="0.25">
      <c r="I17" s="1" t="s">
        <v>8</v>
      </c>
      <c r="J17" s="1" t="s">
        <v>8</v>
      </c>
      <c r="M17" s="1"/>
      <c r="N17" s="1"/>
    </row>
    <row r="18" spans="1:14" x14ac:dyDescent="0.25">
      <c r="A18" s="1">
        <f>COUNTIF(I18:SST18,"s")</f>
        <v>0</v>
      </c>
      <c r="B18" s="1">
        <f>A18/G18*100</f>
        <v>0</v>
      </c>
      <c r="C18" s="1">
        <f>COUNTIF(I18:SST18,"r")</f>
        <v>2</v>
      </c>
      <c r="D18" s="1">
        <f>C18/G18*100</f>
        <v>100</v>
      </c>
      <c r="E18" s="1">
        <f>COUNTIF(I18:SST18,"i")</f>
        <v>0</v>
      </c>
      <c r="F18" s="1">
        <f>E18/G18*100</f>
        <v>0</v>
      </c>
      <c r="G18" s="1">
        <f>COUNTA(I18:SSS18)</f>
        <v>2</v>
      </c>
      <c r="I18" s="5" t="s">
        <v>5</v>
      </c>
      <c r="J18" s="5" t="s">
        <v>5</v>
      </c>
      <c r="M18" s="1"/>
      <c r="N18" s="1"/>
    </row>
    <row r="19" spans="1:14" x14ac:dyDescent="0.25">
      <c r="I19" s="1" t="s">
        <v>42</v>
      </c>
      <c r="J19" s="1" t="s">
        <v>42</v>
      </c>
      <c r="M19" s="1"/>
      <c r="N19" s="1"/>
    </row>
    <row r="20" spans="1:14" x14ac:dyDescent="0.25">
      <c r="A20" s="1">
        <f>COUNTIF(I20:SST20,"s")</f>
        <v>0</v>
      </c>
      <c r="B20" s="1">
        <f>A20/G20*100</f>
        <v>0</v>
      </c>
      <c r="C20" s="1">
        <f>COUNTIF(I20:SST20,"r")</f>
        <v>2</v>
      </c>
      <c r="D20" s="1">
        <f>C20/G20*100</f>
        <v>100</v>
      </c>
      <c r="E20" s="1">
        <f>COUNTIF(I20:SST20,"i")</f>
        <v>0</v>
      </c>
      <c r="F20" s="1">
        <f>E20/G20*100</f>
        <v>0</v>
      </c>
      <c r="G20" s="1">
        <f>COUNTA(I20:SSS20)</f>
        <v>2</v>
      </c>
      <c r="I20" s="5" t="s">
        <v>5</v>
      </c>
      <c r="J20" s="5" t="s">
        <v>5</v>
      </c>
      <c r="M20" s="1"/>
      <c r="N20" s="1"/>
    </row>
    <row r="21" spans="1:14" x14ac:dyDescent="0.25">
      <c r="I21" s="1" t="s">
        <v>39</v>
      </c>
      <c r="J21" s="1" t="s">
        <v>39</v>
      </c>
      <c r="M21" s="1"/>
      <c r="N21" s="1"/>
    </row>
    <row r="22" spans="1:14" x14ac:dyDescent="0.25">
      <c r="A22" s="1">
        <f>COUNTIF(I22:SST22,"s")</f>
        <v>2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2</v>
      </c>
      <c r="I22" s="2" t="s">
        <v>3</v>
      </c>
      <c r="J22" s="2" t="s">
        <v>3</v>
      </c>
      <c r="M22" s="1"/>
      <c r="N22" s="1"/>
    </row>
    <row r="23" spans="1:14" x14ac:dyDescent="0.25">
      <c r="I23" s="1" t="s">
        <v>2</v>
      </c>
      <c r="J23" s="1" t="s">
        <v>2</v>
      </c>
      <c r="M23" s="1"/>
      <c r="N23" s="1"/>
    </row>
    <row r="24" spans="1:14" x14ac:dyDescent="0.25">
      <c r="A24" s="1">
        <f>COUNTIF(I24:SST24,"s")</f>
        <v>2</v>
      </c>
      <c r="B24" s="1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2</v>
      </c>
      <c r="I24" s="2" t="s">
        <v>3</v>
      </c>
      <c r="J24" s="2" t="s">
        <v>3</v>
      </c>
      <c r="M24" s="1"/>
      <c r="N24" s="1"/>
    </row>
    <row r="25" spans="1:14" x14ac:dyDescent="0.25">
      <c r="I25" s="1" t="s">
        <v>9</v>
      </c>
      <c r="J25" s="13"/>
      <c r="M25" s="1"/>
      <c r="N25" s="1"/>
    </row>
    <row r="26" spans="1:14" x14ac:dyDescent="0.25">
      <c r="A26" s="1">
        <f>COUNTIF(I26:SST26,"s")</f>
        <v>1</v>
      </c>
      <c r="B26" s="1">
        <f>A26/G26*100</f>
        <v>100</v>
      </c>
      <c r="C26" s="1">
        <f>COUNTIF(I26:SST26,"r")</f>
        <v>0</v>
      </c>
      <c r="D26" s="1">
        <f>C26/G26*100</f>
        <v>0</v>
      </c>
      <c r="E26" s="1">
        <f>COUNTIF(I26:SST26,"i")</f>
        <v>0</v>
      </c>
      <c r="F26" s="1">
        <f>E26/G26*100</f>
        <v>0</v>
      </c>
      <c r="G26" s="1">
        <f>COUNTA(I26:SSS26)</f>
        <v>1</v>
      </c>
      <c r="I26" s="2" t="s">
        <v>3</v>
      </c>
      <c r="J26" s="13"/>
      <c r="M26" s="1"/>
      <c r="N26" s="1"/>
    </row>
    <row r="27" spans="1:14" x14ac:dyDescent="0.25">
      <c r="I27" s="1" t="s">
        <v>11</v>
      </c>
      <c r="J27" s="1" t="s">
        <v>11</v>
      </c>
      <c r="M27" s="1"/>
      <c r="N27" s="1"/>
    </row>
    <row r="28" spans="1:14" x14ac:dyDescent="0.25">
      <c r="A28" s="1">
        <f>COUNTIF(I28:SST28,"s")</f>
        <v>2</v>
      </c>
      <c r="B28" s="1">
        <f>A28/G28*100</f>
        <v>100</v>
      </c>
      <c r="C28" s="1">
        <f>COUNTIF(I28:SST28,"r")</f>
        <v>0</v>
      </c>
      <c r="D28" s="1">
        <f>C28/G28*100</f>
        <v>0</v>
      </c>
      <c r="E28" s="1">
        <f>COUNTIF(I28:SST28,"i")</f>
        <v>0</v>
      </c>
      <c r="F28" s="1">
        <f>E28/G28*100</f>
        <v>0</v>
      </c>
      <c r="G28" s="1">
        <f>COUNTA(I28:SSS28)</f>
        <v>2</v>
      </c>
      <c r="I28" s="2" t="s">
        <v>3</v>
      </c>
      <c r="J28" s="2" t="s">
        <v>3</v>
      </c>
      <c r="M28" s="1"/>
      <c r="N28" s="1"/>
    </row>
    <row r="29" spans="1:14" x14ac:dyDescent="0.25">
      <c r="I29" s="1" t="s">
        <v>7</v>
      </c>
      <c r="J29" s="1" t="s">
        <v>7</v>
      </c>
      <c r="M29" s="1"/>
      <c r="N29" s="1"/>
    </row>
    <row r="30" spans="1:14" x14ac:dyDescent="0.25">
      <c r="A30" s="1">
        <f>COUNTIF(I30:SST30,"s")</f>
        <v>2</v>
      </c>
      <c r="B30" s="1">
        <f>A30/G30*100</f>
        <v>100</v>
      </c>
      <c r="C30" s="1">
        <f>COUNTIF(I30:SST30,"r")</f>
        <v>0</v>
      </c>
      <c r="D30" s="1">
        <f>C30/G30*100</f>
        <v>0</v>
      </c>
      <c r="E30" s="1">
        <f>COUNTIF(I30:SST30,"i")</f>
        <v>0</v>
      </c>
      <c r="F30" s="1">
        <f>E30/G30*100</f>
        <v>0</v>
      </c>
      <c r="G30" s="1">
        <f>COUNTA(I30:SSS30)</f>
        <v>2</v>
      </c>
      <c r="I30" s="2" t="s">
        <v>3</v>
      </c>
      <c r="J30" s="2" t="s">
        <v>3</v>
      </c>
      <c r="M30" s="1"/>
      <c r="N30" s="1"/>
    </row>
    <row r="31" spans="1:14" x14ac:dyDescent="0.25">
      <c r="I31" s="1" t="s">
        <v>10</v>
      </c>
      <c r="J31" s="1" t="s">
        <v>10</v>
      </c>
    </row>
    <row r="32" spans="1:14" x14ac:dyDescent="0.25">
      <c r="A32" s="1">
        <f>COUNTIF(I32:SST32,"s")</f>
        <v>1</v>
      </c>
      <c r="B32" s="1">
        <f>A32/G32*100</f>
        <v>50</v>
      </c>
      <c r="C32" s="1">
        <f>COUNTIF(I32:SST32,"r")</f>
        <v>1</v>
      </c>
      <c r="D32" s="1">
        <f>C32/G32*100</f>
        <v>50</v>
      </c>
      <c r="E32" s="1">
        <f>COUNTIF(I32:SST32,"i")</f>
        <v>0</v>
      </c>
      <c r="F32" s="1">
        <f>E32/G32*100</f>
        <v>0</v>
      </c>
      <c r="G32" s="1">
        <f>COUNTA(I32:SSS32)</f>
        <v>2</v>
      </c>
      <c r="I32" s="2" t="s">
        <v>3</v>
      </c>
      <c r="J32" s="5" t="s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J1"/>
    </sheetView>
  </sheetViews>
  <sheetFormatPr defaultRowHeight="15" x14ac:dyDescent="0.25"/>
  <cols>
    <col min="1" max="7" width="9.140625" style="1"/>
    <col min="8" max="8" width="4.42578125" style="3" customWidth="1"/>
    <col min="9" max="10" width="28.42578125" style="1" customWidth="1"/>
    <col min="13" max="13" width="20.7109375" style="1" customWidth="1"/>
    <col min="14" max="16384" width="9.140625" style="1"/>
  </cols>
  <sheetData>
    <row r="1" spans="1:12" x14ac:dyDescent="0.25">
      <c r="I1" s="38">
        <v>42583</v>
      </c>
      <c r="J1" s="38">
        <v>42583</v>
      </c>
    </row>
    <row r="10" spans="1:12" x14ac:dyDescent="0.25">
      <c r="G10" s="1" t="s">
        <v>44</v>
      </c>
      <c r="I10" s="3"/>
      <c r="J10" s="3"/>
    </row>
    <row r="11" spans="1:12" x14ac:dyDescent="0.25">
      <c r="A11" s="2" t="s">
        <v>3</v>
      </c>
      <c r="C11" s="5" t="s">
        <v>5</v>
      </c>
      <c r="E11" s="4" t="s">
        <v>13</v>
      </c>
      <c r="G11" s="1">
        <f>COUNTIF(I11:SSR11,"ORGANISM")</f>
        <v>2</v>
      </c>
      <c r="I11" s="1" t="s">
        <v>0</v>
      </c>
      <c r="J11" s="1" t="s">
        <v>0</v>
      </c>
      <c r="K11" s="1"/>
      <c r="L11" s="1"/>
    </row>
    <row r="12" spans="1:12" x14ac:dyDescent="0.25">
      <c r="I12" s="1" t="s">
        <v>28</v>
      </c>
      <c r="J12" s="1" t="s">
        <v>28</v>
      </c>
      <c r="K12" s="1"/>
      <c r="L12" s="1"/>
    </row>
    <row r="13" spans="1:12" x14ac:dyDescent="0.25">
      <c r="I13" s="1" t="s">
        <v>4</v>
      </c>
      <c r="J13" s="1" t="s">
        <v>4</v>
      </c>
      <c r="K13" s="1"/>
      <c r="L13" s="1"/>
    </row>
    <row r="14" spans="1:12" x14ac:dyDescent="0.25">
      <c r="A14" s="1">
        <f>COUNTIF(I14:SSR14,"s")</f>
        <v>0</v>
      </c>
      <c r="B14" s="1">
        <f>A14/G14*100</f>
        <v>0</v>
      </c>
      <c r="C14" s="1">
        <f>COUNTIF(I14:SSR14,"r")</f>
        <v>2</v>
      </c>
      <c r="D14" s="1">
        <f>C14/G14*100</f>
        <v>100</v>
      </c>
      <c r="E14" s="1">
        <f>COUNTIF(I14:SSR14,"i")</f>
        <v>0</v>
      </c>
      <c r="F14" s="1">
        <f>E14/G14*100</f>
        <v>0</v>
      </c>
      <c r="G14" s="1">
        <f>COUNTA(I14:SSQ14)</f>
        <v>2</v>
      </c>
      <c r="I14" s="5" t="s">
        <v>5</v>
      </c>
      <c r="J14" s="5" t="s">
        <v>5</v>
      </c>
      <c r="K14" s="1"/>
      <c r="L14" s="1"/>
    </row>
    <row r="15" spans="1:12" x14ac:dyDescent="0.25">
      <c r="I15" s="1" t="s">
        <v>6</v>
      </c>
      <c r="J15" s="1" t="s">
        <v>6</v>
      </c>
      <c r="K15" s="1"/>
      <c r="L15" s="1"/>
    </row>
    <row r="16" spans="1:12" x14ac:dyDescent="0.25">
      <c r="A16" s="1">
        <f>COUNTIF(I16:SSR16,"s")</f>
        <v>0</v>
      </c>
      <c r="B16" s="1">
        <f>A16/G16*100</f>
        <v>0</v>
      </c>
      <c r="C16" s="1">
        <f>COUNTIF(I16:SSR16,"r")</f>
        <v>2</v>
      </c>
      <c r="D16" s="1">
        <f>C16/G16*100</f>
        <v>100</v>
      </c>
      <c r="E16" s="1">
        <f>COUNTIF(I16:SSR16,"i")</f>
        <v>0</v>
      </c>
      <c r="F16" s="1">
        <f>E16/G16*100</f>
        <v>0</v>
      </c>
      <c r="G16" s="1">
        <f>COUNTA(I16:SSQ16)</f>
        <v>2</v>
      </c>
      <c r="I16" s="5" t="s">
        <v>5</v>
      </c>
      <c r="J16" s="5" t="s">
        <v>5</v>
      </c>
      <c r="K16" s="1"/>
      <c r="L16" s="1"/>
    </row>
    <row r="17" spans="1:12" x14ac:dyDescent="0.25">
      <c r="I17" s="1" t="s">
        <v>8</v>
      </c>
      <c r="J17" s="1" t="s">
        <v>8</v>
      </c>
      <c r="K17" s="1"/>
      <c r="L17" s="1"/>
    </row>
    <row r="18" spans="1:12" x14ac:dyDescent="0.25">
      <c r="A18" s="1">
        <f>COUNTIF(I18:SSR18,"s")</f>
        <v>2</v>
      </c>
      <c r="B18" s="1">
        <f>A18/G18*100</f>
        <v>100</v>
      </c>
      <c r="C18" s="1">
        <f>COUNTIF(I18:SSR18,"r")</f>
        <v>0</v>
      </c>
      <c r="D18" s="1">
        <f>C18/G18*100</f>
        <v>0</v>
      </c>
      <c r="E18" s="1">
        <f>COUNTIF(I18:SSR18,"i")</f>
        <v>0</v>
      </c>
      <c r="F18" s="1">
        <f>E18/G18*100</f>
        <v>0</v>
      </c>
      <c r="G18" s="1">
        <f>COUNTA(I18:SSQ18)</f>
        <v>2</v>
      </c>
      <c r="I18" s="2" t="s">
        <v>3</v>
      </c>
      <c r="J18" s="2" t="s">
        <v>3</v>
      </c>
      <c r="K18" s="1"/>
      <c r="L18" s="1"/>
    </row>
    <row r="19" spans="1:12" x14ac:dyDescent="0.25">
      <c r="I19" s="1" t="s">
        <v>2</v>
      </c>
      <c r="J19" s="1" t="s">
        <v>2</v>
      </c>
      <c r="K19" s="1"/>
      <c r="L19" s="1"/>
    </row>
    <row r="20" spans="1:12" x14ac:dyDescent="0.25">
      <c r="A20" s="1">
        <f>COUNTIF(I20:SSR20,"s")</f>
        <v>2</v>
      </c>
      <c r="B20" s="1">
        <f>A20/G20*100</f>
        <v>100</v>
      </c>
      <c r="C20" s="1">
        <f>COUNTIF(I20:SSR20,"r")</f>
        <v>0</v>
      </c>
      <c r="D20" s="1">
        <f>C20/G20*100</f>
        <v>0</v>
      </c>
      <c r="E20" s="1">
        <f>COUNTIF(I20:SSR20,"i")</f>
        <v>0</v>
      </c>
      <c r="F20" s="1">
        <f>E20/G20*100</f>
        <v>0</v>
      </c>
      <c r="G20" s="1">
        <f>COUNTA(I20:SSQ20)</f>
        <v>2</v>
      </c>
      <c r="I20" s="2" t="s">
        <v>3</v>
      </c>
      <c r="J20" s="2" t="s">
        <v>3</v>
      </c>
      <c r="K20" s="1"/>
      <c r="L20" s="1"/>
    </row>
    <row r="21" spans="1:12" x14ac:dyDescent="0.25">
      <c r="I21" s="1" t="s">
        <v>9</v>
      </c>
      <c r="J21" s="1" t="s">
        <v>9</v>
      </c>
      <c r="K21" s="1"/>
      <c r="L21" s="1"/>
    </row>
    <row r="22" spans="1:12" x14ac:dyDescent="0.25">
      <c r="A22" s="1">
        <f>COUNTIF(I22:SSR22,"s")</f>
        <v>2</v>
      </c>
      <c r="B22" s="1">
        <f>A22/G22*100</f>
        <v>100</v>
      </c>
      <c r="C22" s="1">
        <f>COUNTIF(I22:SSR22,"r")</f>
        <v>0</v>
      </c>
      <c r="D22" s="1">
        <f>C22/G22*100</f>
        <v>0</v>
      </c>
      <c r="E22" s="1">
        <f>COUNTIF(I22:SSR22,"i")</f>
        <v>0</v>
      </c>
      <c r="F22" s="1">
        <f>E22/G22*100</f>
        <v>0</v>
      </c>
      <c r="G22" s="1">
        <f>COUNTA(I22:SSQ22)</f>
        <v>2</v>
      </c>
      <c r="I22" s="2" t="s">
        <v>3</v>
      </c>
      <c r="J22" s="2" t="s">
        <v>3</v>
      </c>
      <c r="K22" s="1"/>
      <c r="L22" s="1"/>
    </row>
    <row r="23" spans="1:12" x14ac:dyDescent="0.25">
      <c r="I23" s="1" t="s">
        <v>11</v>
      </c>
      <c r="J23" s="1" t="s">
        <v>11</v>
      </c>
      <c r="K23" s="1"/>
      <c r="L23" s="1"/>
    </row>
    <row r="24" spans="1:12" x14ac:dyDescent="0.25">
      <c r="A24" s="1">
        <f>COUNTIF(I24:SSR24,"s")</f>
        <v>2</v>
      </c>
      <c r="B24" s="1">
        <f>A24/G24*100</f>
        <v>100</v>
      </c>
      <c r="C24" s="1">
        <f>COUNTIF(I24:SSR24,"r")</f>
        <v>0</v>
      </c>
      <c r="D24" s="1">
        <f>C24/G24*100</f>
        <v>0</v>
      </c>
      <c r="E24" s="1">
        <f>COUNTIF(I24:SSR24,"i")</f>
        <v>0</v>
      </c>
      <c r="F24" s="1">
        <f>E24/G24*100</f>
        <v>0</v>
      </c>
      <c r="G24" s="1">
        <f>COUNTA(I24:SSQ24)</f>
        <v>2</v>
      </c>
      <c r="I24" s="2" t="s">
        <v>3</v>
      </c>
      <c r="J24" s="2" t="s">
        <v>3</v>
      </c>
      <c r="K24" s="1"/>
      <c r="L24" s="1"/>
    </row>
    <row r="25" spans="1:12" x14ac:dyDescent="0.25">
      <c r="I25" s="1" t="s">
        <v>7</v>
      </c>
      <c r="J25" s="1" t="s">
        <v>7</v>
      </c>
      <c r="K25" s="1"/>
      <c r="L25" s="1"/>
    </row>
    <row r="26" spans="1:12" x14ac:dyDescent="0.25">
      <c r="A26" s="1">
        <f>COUNTIF(I26:SSR26,"s")</f>
        <v>2</v>
      </c>
      <c r="B26" s="1">
        <f>A26/G26*100</f>
        <v>100</v>
      </c>
      <c r="C26" s="1">
        <f>COUNTIF(I26:SSR26,"r")</f>
        <v>0</v>
      </c>
      <c r="D26" s="1">
        <f>C26/G26*100</f>
        <v>0</v>
      </c>
      <c r="E26" s="1">
        <f>COUNTIF(I26:SSR26,"i")</f>
        <v>0</v>
      </c>
      <c r="F26" s="1">
        <f>E26/G26*100</f>
        <v>0</v>
      </c>
      <c r="G26" s="1">
        <f>COUNTA(I26:SSQ26)</f>
        <v>2</v>
      </c>
      <c r="I26" s="2" t="s">
        <v>3</v>
      </c>
      <c r="J26" s="2" t="s">
        <v>3</v>
      </c>
      <c r="K26" s="1"/>
      <c r="L26" s="1"/>
    </row>
    <row r="27" spans="1:12" x14ac:dyDescent="0.25">
      <c r="I27" s="1" t="s">
        <v>10</v>
      </c>
      <c r="J27" s="1" t="s">
        <v>10</v>
      </c>
      <c r="K27" s="1"/>
      <c r="L27" s="1"/>
    </row>
    <row r="28" spans="1:12" x14ac:dyDescent="0.25">
      <c r="A28" s="1">
        <f>COUNTIF(I28:SSR28,"s")</f>
        <v>2</v>
      </c>
      <c r="B28" s="1">
        <f>A28/G28*100</f>
        <v>100</v>
      </c>
      <c r="C28" s="1">
        <f>COUNTIF(I28:SSR28,"r")</f>
        <v>0</v>
      </c>
      <c r="D28" s="1">
        <f>C28/G28*100</f>
        <v>0</v>
      </c>
      <c r="E28" s="1">
        <f>COUNTIF(I28:SSR28,"i")</f>
        <v>0</v>
      </c>
      <c r="F28" s="1">
        <f>E28/G28*100</f>
        <v>0</v>
      </c>
      <c r="G28" s="1">
        <f>COUNTA(I28:SSQ28)</f>
        <v>2</v>
      </c>
      <c r="I28" s="2" t="s">
        <v>3</v>
      </c>
      <c r="J28" s="2" t="s">
        <v>3</v>
      </c>
      <c r="K28" s="1"/>
      <c r="L28" s="1"/>
    </row>
    <row r="29" spans="1:12" x14ac:dyDescent="0.25">
      <c r="K29" s="1"/>
      <c r="L29" s="1"/>
    </row>
    <row r="30" spans="1:12" x14ac:dyDescent="0.25">
      <c r="K30" s="1"/>
      <c r="L3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J1"/>
    </sheetView>
  </sheetViews>
  <sheetFormatPr defaultRowHeight="15" x14ac:dyDescent="0.25"/>
  <cols>
    <col min="1" max="7" width="9.140625" style="1"/>
    <col min="8" max="8" width="4.42578125" style="3" customWidth="1"/>
    <col min="9" max="14" width="28.42578125" style="1" customWidth="1"/>
    <col min="15" max="15" width="20.7109375" style="1" customWidth="1"/>
    <col min="16" max="16384" width="9.140625" style="1"/>
  </cols>
  <sheetData>
    <row r="1" spans="1:14" x14ac:dyDescent="0.25">
      <c r="I1" s="38">
        <v>42583</v>
      </c>
      <c r="J1" s="38">
        <v>42583</v>
      </c>
    </row>
    <row r="10" spans="1:14" x14ac:dyDescent="0.25">
      <c r="G10" s="1" t="s">
        <v>44</v>
      </c>
      <c r="I10" s="3"/>
      <c r="J10" s="3"/>
      <c r="K10" s="3"/>
      <c r="L10" s="3"/>
      <c r="M10" s="3"/>
      <c r="N10" s="3"/>
    </row>
    <row r="11" spans="1:14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2</v>
      </c>
      <c r="I11" s="1" t="s">
        <v>0</v>
      </c>
      <c r="J11" s="1" t="s">
        <v>0</v>
      </c>
    </row>
    <row r="12" spans="1:14" x14ac:dyDescent="0.25">
      <c r="I12" s="1" t="s">
        <v>29</v>
      </c>
      <c r="J12" s="1" t="s">
        <v>29</v>
      </c>
    </row>
    <row r="13" spans="1:14" x14ac:dyDescent="0.25">
      <c r="I13" s="1" t="s">
        <v>4</v>
      </c>
      <c r="J13" s="1" t="s">
        <v>4</v>
      </c>
    </row>
    <row r="14" spans="1:14" x14ac:dyDescent="0.25">
      <c r="A14" s="1">
        <f>COUNTIF(I14:SST14,"s")</f>
        <v>0</v>
      </c>
      <c r="B14" s="1">
        <f>A14/G14*100</f>
        <v>0</v>
      </c>
      <c r="C14" s="1">
        <f>COUNTIF(I14:SST14,"r")</f>
        <v>2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2</v>
      </c>
      <c r="I14" s="5" t="s">
        <v>5</v>
      </c>
      <c r="J14" s="5" t="s">
        <v>5</v>
      </c>
    </row>
    <row r="15" spans="1:14" x14ac:dyDescent="0.25">
      <c r="I15" s="1" t="s">
        <v>6</v>
      </c>
      <c r="J15" s="1" t="s">
        <v>6</v>
      </c>
    </row>
    <row r="16" spans="1:14" x14ac:dyDescent="0.25">
      <c r="A16" s="1">
        <f>COUNTIF(I16:SST16,"s")</f>
        <v>0</v>
      </c>
      <c r="B16" s="1">
        <f>A16/G16*100</f>
        <v>0</v>
      </c>
      <c r="C16" s="1">
        <f>COUNTIF(I16:SST16,"r")</f>
        <v>2</v>
      </c>
      <c r="D16" s="1">
        <f>C16/G16*100</f>
        <v>100</v>
      </c>
      <c r="E16" s="1">
        <f>COUNTIF(I16:SST16,"i")</f>
        <v>0</v>
      </c>
      <c r="F16" s="1">
        <f>E16/G16*100</f>
        <v>0</v>
      </c>
      <c r="G16" s="1">
        <f>COUNTA(I16:SSS16)</f>
        <v>2</v>
      </c>
      <c r="I16" s="5" t="s">
        <v>5</v>
      </c>
      <c r="J16" s="5" t="s">
        <v>5</v>
      </c>
    </row>
    <row r="17" spans="1:10" x14ac:dyDescent="0.25">
      <c r="I17" s="1" t="s">
        <v>8</v>
      </c>
      <c r="J17" s="1" t="s">
        <v>8</v>
      </c>
    </row>
    <row r="18" spans="1:10" x14ac:dyDescent="0.25">
      <c r="A18" s="1">
        <f>COUNTIF(I18:SST18,"s")</f>
        <v>0</v>
      </c>
      <c r="B18" s="1">
        <f>A18/G18*100</f>
        <v>0</v>
      </c>
      <c r="C18" s="1">
        <f>COUNTIF(I18:SST18,"r")</f>
        <v>2</v>
      </c>
      <c r="D18" s="1">
        <f>C18/G18*100</f>
        <v>100</v>
      </c>
      <c r="E18" s="1">
        <f>COUNTIF(I18:SST18,"i")</f>
        <v>0</v>
      </c>
      <c r="F18" s="1">
        <f>E18/G18*100</f>
        <v>0</v>
      </c>
      <c r="G18" s="1">
        <f>COUNTA(I18:SSS18)</f>
        <v>2</v>
      </c>
      <c r="I18" s="5" t="s">
        <v>5</v>
      </c>
      <c r="J18" s="5" t="s">
        <v>5</v>
      </c>
    </row>
    <row r="19" spans="1:10" x14ac:dyDescent="0.25">
      <c r="I19" s="1" t="s">
        <v>42</v>
      </c>
      <c r="J19" s="1" t="s">
        <v>42</v>
      </c>
    </row>
    <row r="20" spans="1:10" x14ac:dyDescent="0.25">
      <c r="A20" s="1">
        <f>COUNTIF(I20:SST20,"s")</f>
        <v>0</v>
      </c>
      <c r="B20" s="1">
        <f>A20/G20*100</f>
        <v>0</v>
      </c>
      <c r="C20" s="1">
        <f>COUNTIF(I20:SST20,"r")</f>
        <v>2</v>
      </c>
      <c r="D20" s="1">
        <f>C20/G20*100</f>
        <v>100</v>
      </c>
      <c r="E20" s="1">
        <f>COUNTIF(I20:SST20,"i")</f>
        <v>0</v>
      </c>
      <c r="F20" s="1">
        <f>E20/G20*100</f>
        <v>0</v>
      </c>
      <c r="G20" s="1">
        <f>COUNTA(I20:SSS20)</f>
        <v>2</v>
      </c>
      <c r="I20" s="5" t="s">
        <v>5</v>
      </c>
      <c r="J20" s="5" t="s">
        <v>5</v>
      </c>
    </row>
    <row r="21" spans="1:10" x14ac:dyDescent="0.25">
      <c r="I21" s="1" t="s">
        <v>39</v>
      </c>
      <c r="J21" s="1" t="s">
        <v>39</v>
      </c>
    </row>
    <row r="22" spans="1:10" x14ac:dyDescent="0.25">
      <c r="A22" s="1">
        <f>COUNTIF(I22:SST22,"s")</f>
        <v>2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2</v>
      </c>
      <c r="I22" s="2" t="s">
        <v>3</v>
      </c>
      <c r="J22" s="2" t="s">
        <v>3</v>
      </c>
    </row>
    <row r="23" spans="1:10" x14ac:dyDescent="0.25">
      <c r="I23" s="1" t="s">
        <v>2</v>
      </c>
      <c r="J23" s="1" t="s">
        <v>2</v>
      </c>
    </row>
    <row r="24" spans="1:10" x14ac:dyDescent="0.25">
      <c r="A24" s="1">
        <f>COUNTIF(I24:SST24,"s")</f>
        <v>2</v>
      </c>
      <c r="B24" s="1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2</v>
      </c>
      <c r="I24" s="2" t="s">
        <v>3</v>
      </c>
      <c r="J24" s="2" t="s">
        <v>3</v>
      </c>
    </row>
    <row r="25" spans="1:10" x14ac:dyDescent="0.25">
      <c r="I25" s="1" t="s">
        <v>9</v>
      </c>
      <c r="J25" s="1" t="s">
        <v>9</v>
      </c>
    </row>
    <row r="26" spans="1:10" x14ac:dyDescent="0.25">
      <c r="A26" s="1">
        <f>COUNTIF(I26:SST26,"s")</f>
        <v>2</v>
      </c>
      <c r="B26" s="1">
        <f>A26/G26*100</f>
        <v>100</v>
      </c>
      <c r="C26" s="1">
        <f>COUNTIF(I26:SST26,"r")</f>
        <v>0</v>
      </c>
      <c r="D26" s="1">
        <f>C26/G26*100</f>
        <v>0</v>
      </c>
      <c r="E26" s="1">
        <f>COUNTIF(I26:SST26,"i")</f>
        <v>0</v>
      </c>
      <c r="F26" s="1">
        <f>E26/G26*100</f>
        <v>0</v>
      </c>
      <c r="G26" s="1">
        <f>COUNTA(I26:SSS26)</f>
        <v>2</v>
      </c>
      <c r="I26" s="2" t="s">
        <v>3</v>
      </c>
      <c r="J26" s="2" t="s">
        <v>3</v>
      </c>
    </row>
    <row r="27" spans="1:10" x14ac:dyDescent="0.25">
      <c r="I27" s="1" t="s">
        <v>11</v>
      </c>
      <c r="J27" s="1" t="s">
        <v>11</v>
      </c>
    </row>
    <row r="28" spans="1:10" x14ac:dyDescent="0.25">
      <c r="A28" s="1">
        <f>COUNTIF(I28:SST28,"s")</f>
        <v>0</v>
      </c>
      <c r="B28" s="1">
        <f>A28/G28*100</f>
        <v>0</v>
      </c>
      <c r="C28" s="1">
        <f>COUNTIF(I28:SST28,"r")</f>
        <v>0</v>
      </c>
      <c r="D28" s="1">
        <f>C28/G28*100</f>
        <v>0</v>
      </c>
      <c r="E28" s="1">
        <f>COUNTIF(I28:SST28,"i")</f>
        <v>2</v>
      </c>
      <c r="F28" s="1">
        <f>E28/G28*100</f>
        <v>100</v>
      </c>
      <c r="G28" s="1">
        <f>COUNTA(I28:SSS28)</f>
        <v>2</v>
      </c>
      <c r="I28" s="4" t="s">
        <v>13</v>
      </c>
      <c r="J28" s="4" t="s">
        <v>13</v>
      </c>
    </row>
    <row r="29" spans="1:10" x14ac:dyDescent="0.25">
      <c r="I29" s="1" t="s">
        <v>7</v>
      </c>
      <c r="J29" s="1" t="s">
        <v>7</v>
      </c>
    </row>
    <row r="30" spans="1:10" x14ac:dyDescent="0.25">
      <c r="A30" s="1">
        <f>COUNTIF(I30:SST30,"s")</f>
        <v>2</v>
      </c>
      <c r="B30" s="1">
        <f>A30/G30*100</f>
        <v>100</v>
      </c>
      <c r="C30" s="1">
        <f>COUNTIF(I30:SST30,"r")</f>
        <v>0</v>
      </c>
      <c r="D30" s="1">
        <f>C30/G30*100</f>
        <v>0</v>
      </c>
      <c r="E30" s="1">
        <f>COUNTIF(I30:SST30,"i")</f>
        <v>0</v>
      </c>
      <c r="F30" s="1">
        <f>E30/G30*100</f>
        <v>0</v>
      </c>
      <c r="G30" s="1">
        <f>COUNTA(I30:SSS30)</f>
        <v>2</v>
      </c>
      <c r="I30" s="2" t="s">
        <v>3</v>
      </c>
      <c r="J30" s="2" t="s">
        <v>3</v>
      </c>
    </row>
    <row r="31" spans="1:10" x14ac:dyDescent="0.25">
      <c r="I31" s="1" t="s">
        <v>10</v>
      </c>
      <c r="J31" s="1" t="s">
        <v>10</v>
      </c>
    </row>
    <row r="32" spans="1:10" x14ac:dyDescent="0.25">
      <c r="A32" s="1">
        <f>COUNTIF(I32:SST32,"s")</f>
        <v>2</v>
      </c>
      <c r="B32" s="1">
        <f>A32/G32*100</f>
        <v>100</v>
      </c>
      <c r="C32" s="1">
        <f>COUNTIF(I32:SST32,"r")</f>
        <v>0</v>
      </c>
      <c r="D32" s="1">
        <f>C32/G32*100</f>
        <v>0</v>
      </c>
      <c r="E32" s="1">
        <f>COUNTIF(I32:SST32,"i")</f>
        <v>0</v>
      </c>
      <c r="F32" s="1">
        <f>E32/G32*100</f>
        <v>0</v>
      </c>
      <c r="G32" s="1">
        <f>COUNTA(I32:SSS32)</f>
        <v>2</v>
      </c>
      <c r="I32" s="2" t="s">
        <v>3</v>
      </c>
      <c r="J32" s="2" t="s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zoomScale="68" zoomScaleNormal="68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" sqref="I1:J1"/>
    </sheetView>
  </sheetViews>
  <sheetFormatPr defaultRowHeight="15" x14ac:dyDescent="0.25"/>
  <cols>
    <col min="1" max="7" width="9.140625" style="1"/>
    <col min="8" max="8" width="4.42578125" style="3" customWidth="1"/>
    <col min="9" max="15" width="28.42578125" style="1" customWidth="1"/>
    <col min="16" max="16384" width="9.140625" style="1"/>
  </cols>
  <sheetData>
    <row r="1" spans="1:15" x14ac:dyDescent="0.25">
      <c r="I1" s="38">
        <v>42583</v>
      </c>
      <c r="J1" s="38">
        <v>42583</v>
      </c>
    </row>
    <row r="10" spans="1:15" x14ac:dyDescent="0.25">
      <c r="G10" s="1" t="s">
        <v>44</v>
      </c>
      <c r="I10" s="3"/>
      <c r="J10" s="3"/>
      <c r="K10" s="3"/>
      <c r="L10" s="3"/>
      <c r="M10" s="3"/>
      <c r="N10" s="3"/>
      <c r="O10" s="3"/>
    </row>
    <row r="11" spans="1:15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</v>
      </c>
      <c r="I11" s="6" t="s">
        <v>0</v>
      </c>
      <c r="J11" s="6"/>
      <c r="K11" s="6"/>
      <c r="L11" s="6"/>
      <c r="M11" s="6"/>
      <c r="N11" s="6"/>
      <c r="O11" s="6"/>
    </row>
    <row r="12" spans="1:15" x14ac:dyDescent="0.25">
      <c r="I12" s="6" t="s">
        <v>27</v>
      </c>
      <c r="J12" s="6"/>
      <c r="K12" s="6"/>
      <c r="L12" s="6"/>
      <c r="M12" s="6"/>
      <c r="N12" s="6"/>
      <c r="O12" s="6"/>
    </row>
    <row r="13" spans="1:15" x14ac:dyDescent="0.25">
      <c r="I13" s="6" t="s">
        <v>4</v>
      </c>
      <c r="J13" s="6"/>
      <c r="K13" s="6"/>
      <c r="L13" s="6"/>
      <c r="M13" s="6"/>
      <c r="N13" s="6"/>
      <c r="O13" s="6"/>
    </row>
    <row r="14" spans="1:15" x14ac:dyDescent="0.25">
      <c r="A14" s="1">
        <f>COUNTIF(I14:SST14,"s")</f>
        <v>0</v>
      </c>
      <c r="B14" s="1">
        <f>A14/G14*100</f>
        <v>0</v>
      </c>
      <c r="C14" s="1">
        <f>COUNTIF(I14:SST14,"r")</f>
        <v>1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10" t="s">
        <v>5</v>
      </c>
      <c r="J14" s="6"/>
      <c r="K14" s="6"/>
      <c r="L14" s="6"/>
      <c r="M14" s="6"/>
      <c r="N14" s="6"/>
      <c r="O14" s="6"/>
    </row>
    <row r="15" spans="1:15" x14ac:dyDescent="0.25">
      <c r="I15" s="6" t="s">
        <v>6</v>
      </c>
      <c r="J15" s="6"/>
      <c r="K15" s="6"/>
      <c r="L15" s="6"/>
      <c r="M15" s="6"/>
      <c r="N15" s="6"/>
      <c r="O15" s="6"/>
    </row>
    <row r="16" spans="1:15" x14ac:dyDescent="0.25">
      <c r="A16" s="1">
        <f>COUNTIF(I16:SST16,"s")</f>
        <v>0</v>
      </c>
      <c r="B16" s="1">
        <f>A16/G16*100</f>
        <v>0</v>
      </c>
      <c r="C16" s="1">
        <f>COUNTIF(I16:SST16,"r")</f>
        <v>1</v>
      </c>
      <c r="D16" s="1">
        <f>C16/G16*100</f>
        <v>100</v>
      </c>
      <c r="E16" s="1">
        <f>COUNTIF(I16:SST16,"i")</f>
        <v>0</v>
      </c>
      <c r="F16" s="1">
        <f>E16/G16*100</f>
        <v>0</v>
      </c>
      <c r="G16" s="1">
        <f>COUNTA(I16:SSS16)</f>
        <v>1</v>
      </c>
      <c r="I16" s="10" t="s">
        <v>5</v>
      </c>
      <c r="J16" s="6"/>
      <c r="K16" s="6"/>
      <c r="L16" s="6"/>
      <c r="M16" s="6"/>
      <c r="N16" s="6"/>
      <c r="O16" s="6"/>
    </row>
    <row r="17" spans="1:15" x14ac:dyDescent="0.25">
      <c r="I17" s="6" t="s">
        <v>8</v>
      </c>
      <c r="J17" s="6"/>
      <c r="K17" s="6"/>
      <c r="L17" s="6"/>
      <c r="M17" s="6"/>
      <c r="N17" s="6"/>
      <c r="O17" s="6"/>
    </row>
    <row r="18" spans="1:15" x14ac:dyDescent="0.25">
      <c r="A18" s="1">
        <f>COUNTIF(I18:SST18,"s")</f>
        <v>0</v>
      </c>
      <c r="B18" s="1">
        <f>A18/G18*100</f>
        <v>0</v>
      </c>
      <c r="C18" s="1">
        <f>COUNTIF(I18:SST18,"r")</f>
        <v>1</v>
      </c>
      <c r="D18" s="1">
        <f>C18/G18*100</f>
        <v>100</v>
      </c>
      <c r="E18" s="1">
        <f>COUNTIF(I18:SST18,"i")</f>
        <v>0</v>
      </c>
      <c r="F18" s="1">
        <f>E18/G18*100</f>
        <v>0</v>
      </c>
      <c r="G18" s="1">
        <f>COUNTA(I18:SSS18)</f>
        <v>1</v>
      </c>
      <c r="I18" s="10" t="s">
        <v>5</v>
      </c>
      <c r="J18" s="6"/>
      <c r="K18" s="6"/>
      <c r="L18" s="6"/>
      <c r="M18" s="6"/>
      <c r="N18" s="6"/>
      <c r="O18" s="6"/>
    </row>
    <row r="19" spans="1:15" x14ac:dyDescent="0.25">
      <c r="I19" s="6" t="s">
        <v>42</v>
      </c>
      <c r="K19" s="6"/>
      <c r="L19" s="6"/>
      <c r="M19" s="6"/>
      <c r="N19" s="6"/>
      <c r="O19" s="6"/>
    </row>
    <row r="20" spans="1:15" x14ac:dyDescent="0.25">
      <c r="A20" s="1">
        <f>COUNTIF(I20:SST20,"s")</f>
        <v>0</v>
      </c>
      <c r="B20" s="1">
        <f>A20/G20*100</f>
        <v>0</v>
      </c>
      <c r="C20" s="1">
        <f>COUNTIF(I20:SST20,"r")</f>
        <v>1</v>
      </c>
      <c r="D20" s="1">
        <f>C20/G20*100</f>
        <v>100</v>
      </c>
      <c r="E20" s="1">
        <f>COUNTIF(I20:SST20,"i")</f>
        <v>0</v>
      </c>
      <c r="F20" s="1">
        <f>E20/G20*100</f>
        <v>0</v>
      </c>
      <c r="G20" s="1">
        <f>COUNTA(I20:SSS20)</f>
        <v>1</v>
      </c>
      <c r="I20" s="10" t="s">
        <v>5</v>
      </c>
      <c r="K20" s="6"/>
      <c r="L20" s="6"/>
      <c r="M20" s="6"/>
      <c r="N20" s="6"/>
      <c r="O20" s="6"/>
    </row>
    <row r="21" spans="1:15" x14ac:dyDescent="0.25">
      <c r="I21" s="6" t="s">
        <v>39</v>
      </c>
      <c r="J21" s="6"/>
      <c r="K21" s="6"/>
      <c r="L21" s="6"/>
      <c r="M21" s="6"/>
      <c r="N21" s="6"/>
      <c r="O21" s="6"/>
    </row>
    <row r="22" spans="1:15" x14ac:dyDescent="0.25">
      <c r="A22" s="1">
        <f>COUNTIF(I22:SST22,"s")</f>
        <v>1</v>
      </c>
      <c r="B22" s="1">
        <f>A22/G22*100</f>
        <v>100</v>
      </c>
      <c r="C22" s="1">
        <f>COUNTIF(I22:SST22,"r")</f>
        <v>0</v>
      </c>
      <c r="D22" s="1">
        <f>C22/G22*100</f>
        <v>0</v>
      </c>
      <c r="E22" s="1">
        <f>COUNTIF(I22:SST22,"i")</f>
        <v>0</v>
      </c>
      <c r="F22" s="1">
        <f>E22/G22*100</f>
        <v>0</v>
      </c>
      <c r="G22" s="1">
        <f>COUNTA(I22:SSS22)</f>
        <v>1</v>
      </c>
      <c r="I22" s="9" t="s">
        <v>3</v>
      </c>
      <c r="J22" s="6"/>
      <c r="K22" s="6"/>
      <c r="L22" s="6"/>
      <c r="M22" s="6"/>
      <c r="N22" s="6"/>
      <c r="O22" s="6"/>
    </row>
    <row r="23" spans="1:15" x14ac:dyDescent="0.25">
      <c r="I23" s="6" t="s">
        <v>2</v>
      </c>
      <c r="J23" s="6"/>
      <c r="K23" s="6"/>
      <c r="L23" s="6"/>
      <c r="M23" s="6"/>
      <c r="N23" s="6"/>
      <c r="O23" s="6"/>
    </row>
    <row r="24" spans="1:15" x14ac:dyDescent="0.25">
      <c r="A24" s="1">
        <f>COUNTIF(I24:SST24,"s")</f>
        <v>1</v>
      </c>
      <c r="B24" s="1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1</v>
      </c>
      <c r="I24" s="9" t="s">
        <v>3</v>
      </c>
      <c r="J24" s="6"/>
      <c r="K24" s="6"/>
      <c r="L24" s="6"/>
      <c r="M24" s="6"/>
      <c r="N24" s="6"/>
      <c r="O24" s="6"/>
    </row>
    <row r="25" spans="1:15" x14ac:dyDescent="0.25">
      <c r="I25" s="6" t="s">
        <v>9</v>
      </c>
      <c r="J25" s="6"/>
      <c r="K25" s="6"/>
      <c r="L25" s="6"/>
      <c r="M25" s="6"/>
      <c r="N25" s="6"/>
      <c r="O25" s="6"/>
    </row>
    <row r="26" spans="1:15" x14ac:dyDescent="0.25">
      <c r="A26" s="1">
        <f>COUNTIF(I26:SST26,"s")</f>
        <v>1</v>
      </c>
      <c r="B26" s="1">
        <f>A26/G26*100</f>
        <v>100</v>
      </c>
      <c r="C26" s="1">
        <f>COUNTIF(I26:SST26,"r")</f>
        <v>0</v>
      </c>
      <c r="D26" s="1">
        <f>C26/G26*100</f>
        <v>0</v>
      </c>
      <c r="E26" s="1">
        <f>COUNTIF(I26:SST26,"i")</f>
        <v>0</v>
      </c>
      <c r="F26" s="1">
        <f>E26/G26*100</f>
        <v>0</v>
      </c>
      <c r="G26" s="1">
        <f>COUNTA(I26:SSS26)</f>
        <v>1</v>
      </c>
      <c r="I26" s="9" t="s">
        <v>3</v>
      </c>
      <c r="J26" s="6"/>
      <c r="K26" s="6"/>
      <c r="L26" s="6"/>
      <c r="M26" s="6"/>
      <c r="N26" s="6"/>
      <c r="O26" s="6"/>
    </row>
    <row r="27" spans="1:15" x14ac:dyDescent="0.25">
      <c r="I27" s="6" t="s">
        <v>11</v>
      </c>
      <c r="J27" s="6"/>
      <c r="K27" s="6"/>
      <c r="L27" s="6"/>
      <c r="M27" s="6"/>
      <c r="N27" s="6"/>
      <c r="O27" s="6"/>
    </row>
    <row r="28" spans="1:15" x14ac:dyDescent="0.25">
      <c r="A28" s="1">
        <f>COUNTIF(I28:SST28,"s")</f>
        <v>0</v>
      </c>
      <c r="B28" s="1">
        <f>A28/G28*100</f>
        <v>0</v>
      </c>
      <c r="C28" s="1">
        <f>COUNTIF(I28:SST28,"r")</f>
        <v>0</v>
      </c>
      <c r="D28" s="1">
        <f>C28/G28*100</f>
        <v>0</v>
      </c>
      <c r="E28" s="1">
        <f>COUNTIF(I28:SST28,"i")</f>
        <v>1</v>
      </c>
      <c r="F28" s="1">
        <f>E28/G28*100</f>
        <v>100</v>
      </c>
      <c r="G28" s="1">
        <f>COUNTA(I28:SSS28)</f>
        <v>1</v>
      </c>
      <c r="I28" s="14" t="s">
        <v>13</v>
      </c>
      <c r="J28" s="6"/>
      <c r="K28" s="6"/>
      <c r="L28" s="6"/>
      <c r="M28" s="6"/>
      <c r="N28" s="6"/>
      <c r="O28" s="6"/>
    </row>
    <row r="29" spans="1:15" x14ac:dyDescent="0.25">
      <c r="I29" s="6" t="s">
        <v>7</v>
      </c>
      <c r="J29" s="6"/>
      <c r="K29" s="6"/>
      <c r="L29" s="6"/>
      <c r="M29" s="6"/>
      <c r="N29" s="6"/>
      <c r="O29" s="6"/>
    </row>
    <row r="30" spans="1:15" x14ac:dyDescent="0.25">
      <c r="A30" s="1">
        <f>COUNTIF(I30:SST30,"s")</f>
        <v>1</v>
      </c>
      <c r="B30" s="1">
        <f>A30/G30*100</f>
        <v>100</v>
      </c>
      <c r="C30" s="1">
        <f>COUNTIF(I30:SST30,"r")</f>
        <v>0</v>
      </c>
      <c r="D30" s="1">
        <f>C30/G30*100</f>
        <v>0</v>
      </c>
      <c r="E30" s="1">
        <f>COUNTIF(I30:SST30,"i")</f>
        <v>0</v>
      </c>
      <c r="F30" s="1">
        <f>E30/G30*100</f>
        <v>0</v>
      </c>
      <c r="G30" s="1">
        <f>COUNTA(I30:SSS30)</f>
        <v>1</v>
      </c>
      <c r="I30" s="9" t="s">
        <v>3</v>
      </c>
      <c r="J30" s="6"/>
      <c r="K30" s="6"/>
      <c r="L30" s="6"/>
      <c r="M30" s="6"/>
      <c r="N30" s="6"/>
      <c r="O30" s="6"/>
    </row>
    <row r="31" spans="1:15" x14ac:dyDescent="0.25">
      <c r="I31" s="6" t="s">
        <v>10</v>
      </c>
      <c r="J31" s="6"/>
      <c r="K31" s="6"/>
      <c r="L31" s="6"/>
      <c r="M31" s="6"/>
      <c r="N31" s="6"/>
      <c r="O31" s="6"/>
    </row>
    <row r="32" spans="1:15" x14ac:dyDescent="0.25">
      <c r="A32" s="1">
        <f>COUNTIF(I32:SST32,"s")</f>
        <v>1</v>
      </c>
      <c r="B32" s="1">
        <f>A32/G32*100</f>
        <v>100</v>
      </c>
      <c r="C32" s="1">
        <f>COUNTIF(I32:SST32,"r")</f>
        <v>0</v>
      </c>
      <c r="D32" s="1">
        <f>C32/G32*100</f>
        <v>0</v>
      </c>
      <c r="E32" s="1">
        <f>COUNTIF(I32:SST32,"i")</f>
        <v>0</v>
      </c>
      <c r="F32" s="1">
        <f>E32/G32*100</f>
        <v>0</v>
      </c>
      <c r="G32" s="1">
        <f>COUNTA(I32:SSS32)</f>
        <v>1</v>
      </c>
      <c r="I32" s="9" t="s">
        <v>3</v>
      </c>
      <c r="J32" s="6"/>
      <c r="K32" s="6"/>
      <c r="L32" s="6"/>
      <c r="M32" s="6"/>
      <c r="N32" s="6"/>
      <c r="O32" s="6"/>
    </row>
    <row r="33" spans="10:15" x14ac:dyDescent="0.25">
      <c r="J33" s="6"/>
      <c r="K33" s="6"/>
      <c r="L33" s="6"/>
      <c r="M33" s="6"/>
      <c r="N33" s="6"/>
      <c r="O33" s="6"/>
    </row>
    <row r="34" spans="10:15" x14ac:dyDescent="0.25">
      <c r="J34" s="6"/>
      <c r="K34" s="6"/>
      <c r="L34" s="6"/>
      <c r="M34" s="6"/>
      <c r="N34" s="6"/>
      <c r="O34" s="6"/>
    </row>
    <row r="35" spans="10:15" x14ac:dyDescent="0.25">
      <c r="J35" s="6"/>
      <c r="K35" s="6"/>
      <c r="L35" s="6"/>
      <c r="M35" s="6"/>
      <c r="N35" s="6"/>
      <c r="O35" s="6"/>
    </row>
    <row r="36" spans="10:15" x14ac:dyDescent="0.25">
      <c r="J36" s="6"/>
      <c r="K36" s="6"/>
      <c r="L36" s="6"/>
      <c r="M36" s="6"/>
      <c r="N36" s="6"/>
      <c r="O36" s="6"/>
    </row>
    <row r="37" spans="10:15" x14ac:dyDescent="0.25">
      <c r="J37" s="6"/>
      <c r="K37" s="6"/>
      <c r="L37" s="6"/>
      <c r="M37" s="6"/>
      <c r="N37" s="6"/>
      <c r="O37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4"/>
  <sheetViews>
    <sheetView topLeftCell="G1" zoomScale="68" zoomScaleNormal="68" workbookViewId="0">
      <selection activeCell="I1" sqref="I1:S1"/>
    </sheetView>
  </sheetViews>
  <sheetFormatPr defaultRowHeight="15" x14ac:dyDescent="0.25"/>
  <cols>
    <col min="1" max="7" width="9.140625" style="1"/>
    <col min="8" max="8" width="4.42578125" style="3" customWidth="1"/>
    <col min="9" max="19" width="28.28515625" style="1" customWidth="1"/>
    <col min="20" max="16384" width="9.140625" style="1"/>
  </cols>
  <sheetData>
    <row r="1" spans="1:19" x14ac:dyDescent="0.25">
      <c r="I1" s="38">
        <v>42583</v>
      </c>
      <c r="J1" s="38">
        <v>42583</v>
      </c>
      <c r="K1" s="38">
        <v>42583</v>
      </c>
      <c r="L1" s="38">
        <v>42583</v>
      </c>
      <c r="M1" s="38">
        <v>42583</v>
      </c>
      <c r="N1" s="38">
        <v>42583</v>
      </c>
      <c r="O1" s="38">
        <v>42583</v>
      </c>
      <c r="P1" s="38">
        <v>42583</v>
      </c>
      <c r="Q1" s="38">
        <v>42583</v>
      </c>
      <c r="R1" s="38">
        <v>42583</v>
      </c>
      <c r="S1" s="38">
        <v>42583</v>
      </c>
    </row>
    <row r="10" spans="1:19" x14ac:dyDescent="0.25">
      <c r="G10" s="1" t="s">
        <v>44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2" t="s">
        <v>3</v>
      </c>
      <c r="C11" s="5" t="s">
        <v>5</v>
      </c>
      <c r="E11" s="4" t="s">
        <v>13</v>
      </c>
      <c r="G11" s="1">
        <f>COUNTIF(I11:SST11,"ORGANISM")</f>
        <v>11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  <c r="R11" s="1" t="s">
        <v>0</v>
      </c>
      <c r="S11" s="1" t="s">
        <v>0</v>
      </c>
    </row>
    <row r="12" spans="1:19" x14ac:dyDescent="0.25">
      <c r="I12" s="1" t="s">
        <v>22</v>
      </c>
      <c r="J12" s="1" t="s">
        <v>22</v>
      </c>
      <c r="K12" s="1" t="s">
        <v>22</v>
      </c>
      <c r="L12" s="1" t="s">
        <v>22</v>
      </c>
      <c r="M12" s="1" t="s">
        <v>22</v>
      </c>
      <c r="N12" s="1" t="s">
        <v>22</v>
      </c>
      <c r="O12" s="1" t="s">
        <v>22</v>
      </c>
      <c r="P12" s="1" t="s">
        <v>22</v>
      </c>
      <c r="Q12" s="1" t="s">
        <v>22</v>
      </c>
      <c r="R12" s="1" t="s">
        <v>22</v>
      </c>
      <c r="S12" s="1" t="s">
        <v>22</v>
      </c>
    </row>
    <row r="13" spans="1:19" x14ac:dyDescent="0.25">
      <c r="I13" s="13"/>
      <c r="J13" s="13"/>
      <c r="K13" s="13"/>
      <c r="L13" s="13"/>
      <c r="M13" s="13"/>
      <c r="N13" s="13"/>
      <c r="O13" s="13"/>
      <c r="P13" s="13"/>
      <c r="Q13" s="1" t="s">
        <v>4</v>
      </c>
      <c r="R13" s="13"/>
      <c r="S13" s="13"/>
    </row>
    <row r="14" spans="1:19" x14ac:dyDescent="0.25">
      <c r="A14" s="1">
        <f>COUNTIF(I14:SST14,"s")</f>
        <v>0</v>
      </c>
      <c r="B14" s="1">
        <f>A14/G14*100</f>
        <v>0</v>
      </c>
      <c r="C14" s="1">
        <f>COUNTIF(I14:SST14,"r")</f>
        <v>1</v>
      </c>
      <c r="D14" s="1">
        <f>C14/G14*100</f>
        <v>100</v>
      </c>
      <c r="E14" s="1">
        <f>COUNTIF(I14:SST14,"i")</f>
        <v>0</v>
      </c>
      <c r="F14" s="1">
        <f>E14/G14*100</f>
        <v>0</v>
      </c>
      <c r="G14" s="1">
        <f>COUNTA(I14:SSS14)</f>
        <v>1</v>
      </c>
      <c r="I14" s="13"/>
      <c r="J14" s="13"/>
      <c r="K14" s="13"/>
      <c r="L14" s="13"/>
      <c r="M14" s="13"/>
      <c r="N14" s="13"/>
      <c r="O14" s="13"/>
      <c r="P14" s="13"/>
      <c r="Q14" s="5" t="s">
        <v>5</v>
      </c>
      <c r="R14" s="13"/>
      <c r="S14" s="13"/>
    </row>
    <row r="15" spans="1:19" x14ac:dyDescent="0.25">
      <c r="I15" s="13"/>
      <c r="J15" s="13"/>
      <c r="K15" s="13"/>
      <c r="L15" s="13"/>
      <c r="M15" s="13"/>
      <c r="N15" s="1" t="s">
        <v>9</v>
      </c>
      <c r="O15" s="13"/>
      <c r="P15" s="13"/>
      <c r="Q15" s="13"/>
      <c r="R15" s="13"/>
      <c r="S15" s="13"/>
    </row>
    <row r="16" spans="1:19" x14ac:dyDescent="0.25">
      <c r="A16" s="1">
        <f>COUNTIF(I16:SST16,"s")</f>
        <v>0</v>
      </c>
      <c r="B16" s="1">
        <f>A16/G16*100</f>
        <v>0</v>
      </c>
      <c r="C16" s="1">
        <f>COUNTIF(I16:SST16,"r")</f>
        <v>1</v>
      </c>
      <c r="D16" s="1">
        <f>C16/G16*100</f>
        <v>100</v>
      </c>
      <c r="E16" s="1">
        <f>COUNTIF(I16:SST16,"i")</f>
        <v>0</v>
      </c>
      <c r="F16" s="1">
        <f>E16/G16*100</f>
        <v>0</v>
      </c>
      <c r="G16" s="1">
        <f>COUNTA(I16:SSS16)</f>
        <v>1</v>
      </c>
      <c r="I16" s="13"/>
      <c r="J16" s="13"/>
      <c r="K16" s="13"/>
      <c r="L16" s="13"/>
      <c r="M16" s="13"/>
      <c r="N16" s="5" t="s">
        <v>5</v>
      </c>
      <c r="O16" s="13"/>
      <c r="P16" s="13"/>
      <c r="Q16" s="13"/>
      <c r="R16" s="13"/>
      <c r="S16" s="13"/>
    </row>
    <row r="17" spans="1:19" x14ac:dyDescent="0.25">
      <c r="I17" s="1" t="s">
        <v>11</v>
      </c>
      <c r="J17" s="1" t="s">
        <v>11</v>
      </c>
      <c r="K17" s="1" t="s">
        <v>11</v>
      </c>
      <c r="L17" s="1" t="s">
        <v>11</v>
      </c>
      <c r="M17" s="1" t="s">
        <v>11</v>
      </c>
      <c r="N17" s="1" t="s">
        <v>11</v>
      </c>
      <c r="O17" s="1" t="s">
        <v>11</v>
      </c>
      <c r="P17" s="1" t="s">
        <v>11</v>
      </c>
      <c r="Q17" s="1" t="s">
        <v>11</v>
      </c>
      <c r="R17" s="1" t="s">
        <v>11</v>
      </c>
      <c r="S17" s="1" t="s">
        <v>11</v>
      </c>
    </row>
    <row r="18" spans="1:19" x14ac:dyDescent="0.25">
      <c r="A18" s="1">
        <f>COUNTIF(I18:SST18,"s")</f>
        <v>10</v>
      </c>
      <c r="B18" s="1">
        <f>A18/G18*100</f>
        <v>90.909090909090907</v>
      </c>
      <c r="C18" s="1">
        <f>COUNTIF(I18:SST18,"r")</f>
        <v>1</v>
      </c>
      <c r="D18" s="1">
        <f>C18/G18*100</f>
        <v>9.0909090909090917</v>
      </c>
      <c r="E18" s="1">
        <f>COUNTIF(I18:SST18,"i")</f>
        <v>0</v>
      </c>
      <c r="F18" s="1">
        <f>E18/G18*100</f>
        <v>0</v>
      </c>
      <c r="G18" s="1">
        <f>COUNTA(I18:SSS18)</f>
        <v>11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5" t="s">
        <v>5</v>
      </c>
      <c r="R18" s="2" t="s">
        <v>3</v>
      </c>
      <c r="S18" s="2" t="s">
        <v>3</v>
      </c>
    </row>
    <row r="19" spans="1:19" x14ac:dyDescent="0.25">
      <c r="I19" s="1" t="s">
        <v>15</v>
      </c>
      <c r="J19" s="1" t="s">
        <v>15</v>
      </c>
      <c r="K19" s="1" t="s">
        <v>15</v>
      </c>
      <c r="L19" s="1" t="s">
        <v>15</v>
      </c>
      <c r="M19" s="1" t="s">
        <v>15</v>
      </c>
      <c r="N19" s="1" t="s">
        <v>15</v>
      </c>
      <c r="O19" s="1" t="s">
        <v>15</v>
      </c>
      <c r="P19" s="1" t="s">
        <v>15</v>
      </c>
      <c r="Q19" s="1" t="s">
        <v>15</v>
      </c>
      <c r="R19" s="1" t="s">
        <v>15</v>
      </c>
      <c r="S19" s="1" t="s">
        <v>15</v>
      </c>
    </row>
    <row r="20" spans="1:19" x14ac:dyDescent="0.25">
      <c r="A20" s="1">
        <f>COUNTIF(I20:SST20,"s")</f>
        <v>10</v>
      </c>
      <c r="B20" s="1">
        <f>A20/G20*100</f>
        <v>90.909090909090907</v>
      </c>
      <c r="C20" s="1">
        <f>COUNTIF(I20:SST20,"r")</f>
        <v>1</v>
      </c>
      <c r="D20" s="1">
        <f>C20/G20*100</f>
        <v>9.0909090909090917</v>
      </c>
      <c r="E20" s="1">
        <f>COUNTIF(I20:SST20,"i")</f>
        <v>0</v>
      </c>
      <c r="F20" s="1">
        <f>E20/G20*100</f>
        <v>0</v>
      </c>
      <c r="G20" s="1">
        <f>COUNTA(I20:SSS20)</f>
        <v>11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5" t="s">
        <v>5</v>
      </c>
      <c r="R20" s="2" t="s">
        <v>3</v>
      </c>
      <c r="S20" s="2" t="s">
        <v>3</v>
      </c>
    </row>
    <row r="21" spans="1:19" x14ac:dyDescent="0.25">
      <c r="I21" s="1" t="s">
        <v>18</v>
      </c>
      <c r="J21" s="1" t="s">
        <v>18</v>
      </c>
      <c r="K21" s="1" t="s">
        <v>18</v>
      </c>
      <c r="L21" s="1" t="s">
        <v>18</v>
      </c>
      <c r="M21" s="1" t="s">
        <v>18</v>
      </c>
      <c r="N21" s="1" t="s">
        <v>18</v>
      </c>
      <c r="O21" s="1" t="s">
        <v>18</v>
      </c>
      <c r="P21" s="1" t="s">
        <v>18</v>
      </c>
      <c r="Q21" s="1" t="s">
        <v>18</v>
      </c>
      <c r="R21" s="1" t="s">
        <v>18</v>
      </c>
      <c r="S21" s="1" t="s">
        <v>18</v>
      </c>
    </row>
    <row r="22" spans="1:19" x14ac:dyDescent="0.25">
      <c r="A22" s="1">
        <f>COUNTIF(I22:SST22,"s")</f>
        <v>1</v>
      </c>
      <c r="B22" s="1">
        <f>A22/G22*100</f>
        <v>9.0909090909090917</v>
      </c>
      <c r="C22" s="1">
        <f>COUNTIF(I22:SST22,"r")</f>
        <v>10</v>
      </c>
      <c r="D22" s="1">
        <f>C22/G22*100</f>
        <v>90.909090909090907</v>
      </c>
      <c r="E22" s="1">
        <f>COUNTIF(I22:SST22,"i")</f>
        <v>0</v>
      </c>
      <c r="F22" s="1">
        <f>E22/G22*100</f>
        <v>0</v>
      </c>
      <c r="G22" s="1">
        <f>COUNTA(I22:SSS22)</f>
        <v>11</v>
      </c>
      <c r="I22" s="5" t="s">
        <v>5</v>
      </c>
      <c r="J22" s="5" t="s">
        <v>5</v>
      </c>
      <c r="K22" s="2" t="s">
        <v>3</v>
      </c>
      <c r="L22" s="5" t="s">
        <v>5</v>
      </c>
      <c r="M22" s="5" t="s">
        <v>5</v>
      </c>
      <c r="N22" s="5" t="s">
        <v>5</v>
      </c>
      <c r="O22" s="5" t="s">
        <v>5</v>
      </c>
      <c r="P22" s="5" t="s">
        <v>5</v>
      </c>
      <c r="Q22" s="5" t="s">
        <v>5</v>
      </c>
      <c r="R22" s="5" t="s">
        <v>5</v>
      </c>
      <c r="S22" s="5" t="s">
        <v>5</v>
      </c>
    </row>
    <row r="23" spans="1:19" x14ac:dyDescent="0.25">
      <c r="I23" s="1" t="s">
        <v>16</v>
      </c>
      <c r="J23" s="1" t="s">
        <v>16</v>
      </c>
      <c r="K23" s="1" t="s">
        <v>16</v>
      </c>
      <c r="L23" s="1" t="s">
        <v>16</v>
      </c>
      <c r="M23" s="1" t="s">
        <v>16</v>
      </c>
      <c r="N23" s="1" t="s">
        <v>16</v>
      </c>
      <c r="O23" s="1" t="s">
        <v>16</v>
      </c>
      <c r="P23" s="1" t="s">
        <v>16</v>
      </c>
      <c r="Q23" s="1" t="s">
        <v>16</v>
      </c>
      <c r="R23" s="1" t="s">
        <v>16</v>
      </c>
      <c r="S23" s="1" t="s">
        <v>16</v>
      </c>
    </row>
    <row r="24" spans="1:19" x14ac:dyDescent="0.25">
      <c r="A24" s="1">
        <f>COUNTIF(I24:SST24,"s")</f>
        <v>11</v>
      </c>
      <c r="B24" s="1">
        <f>A24/G24*100</f>
        <v>100</v>
      </c>
      <c r="C24" s="1">
        <f>COUNTIF(I24:SST24,"r")</f>
        <v>0</v>
      </c>
      <c r="D24" s="1">
        <f>C24/G24*100</f>
        <v>0</v>
      </c>
      <c r="E24" s="1">
        <f>COUNTIF(I24:SST24,"i")</f>
        <v>0</v>
      </c>
      <c r="F24" s="1">
        <f>E24/G24*100</f>
        <v>0</v>
      </c>
      <c r="G24" s="1">
        <f>COUNTA(I24:SSS24)</f>
        <v>11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Worksheet</vt:lpstr>
      <vt:lpstr>Antibiogram 2</vt:lpstr>
      <vt:lpstr>Aerococcus urinae</vt:lpstr>
      <vt:lpstr>Acinetobacter baumannii</vt:lpstr>
      <vt:lpstr>Citrobacter freundii</vt:lpstr>
      <vt:lpstr>Citrobacter koseri</vt:lpstr>
      <vt:lpstr>Enterobacter aerogenes</vt:lpstr>
      <vt:lpstr>Enterobacter cloacae</vt:lpstr>
      <vt:lpstr>Enterococcus Species</vt:lpstr>
      <vt:lpstr>Esch coli</vt:lpstr>
      <vt:lpstr>Klebs oxytoca</vt:lpstr>
      <vt:lpstr>Klebs pneumoniae</vt:lpstr>
      <vt:lpstr>Morganella morganii</vt:lpstr>
      <vt:lpstr>MRSA</vt:lpstr>
      <vt:lpstr>Proteus mirabilis</vt:lpstr>
      <vt:lpstr>Pseudomonas aeruginosa</vt:lpstr>
      <vt:lpstr>Serratia marcescens</vt:lpstr>
      <vt:lpstr>Staph aureus</vt:lpstr>
      <vt:lpstr>Staph Species coag-neg</vt:lpstr>
      <vt:lpstr>Strep Group B</vt:lpstr>
      <vt:lpstr>Sheet23</vt:lpstr>
    </vt:vector>
  </TitlesOfParts>
  <Company>Tri Valley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Anderson</dc:creator>
  <cp:lastModifiedBy>Skinner, Anne M</cp:lastModifiedBy>
  <cp:lastPrinted>2016-08-10T21:11:34Z</cp:lastPrinted>
  <dcterms:created xsi:type="dcterms:W3CDTF">2016-08-03T14:23:18Z</dcterms:created>
  <dcterms:modified xsi:type="dcterms:W3CDTF">2022-03-01T21:19:32Z</dcterms:modified>
</cp:coreProperties>
</file>