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hanet.sharepoint.com/sites/NHAQualityTeam/Shared Documents/NHA Quality Sharepoint/Amber/Star Ratings/"/>
    </mc:Choice>
  </mc:AlternateContent>
  <xr:revisionPtr revIDLastSave="0" documentId="8_{C1BFD7C1-7EBF-43AC-8FDA-60AA0A3ED0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r Rating Workbook -- Dynamic" sheetId="2" r:id="rId1"/>
    <sheet name="TEMPLATE-COP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3" l="1"/>
  <c r="H75" i="3"/>
  <c r="H74" i="3"/>
  <c r="H73" i="3"/>
  <c r="H71" i="3"/>
  <c r="H70" i="3"/>
  <c r="H69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0" i="3"/>
  <c r="H47" i="3"/>
  <c r="H46" i="3"/>
  <c r="F19" i="3" s="1"/>
  <c r="I19" i="3" s="1"/>
  <c r="H45" i="3"/>
  <c r="H44" i="3"/>
  <c r="H43" i="3"/>
  <c r="H42" i="3"/>
  <c r="H41" i="3"/>
  <c r="H40" i="3"/>
  <c r="H39" i="3"/>
  <c r="H37" i="3"/>
  <c r="H36" i="3"/>
  <c r="H35" i="3"/>
  <c r="H34" i="3"/>
  <c r="H33" i="3"/>
  <c r="H32" i="3"/>
  <c r="H30" i="3"/>
  <c r="F22" i="3"/>
  <c r="I22" i="3" s="1"/>
  <c r="F21" i="3"/>
  <c r="I21" i="3" s="1"/>
  <c r="F20" i="3"/>
  <c r="I20" i="3" s="1"/>
  <c r="F18" i="3"/>
  <c r="I18" i="3" s="1"/>
  <c r="D11" i="3" l="1"/>
  <c r="H76" i="2"/>
  <c r="H75" i="2"/>
  <c r="H74" i="2"/>
  <c r="H73" i="2"/>
  <c r="H71" i="2"/>
  <c r="H70" i="2"/>
  <c r="H69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0" i="2"/>
  <c r="H47" i="2"/>
  <c r="H46" i="2"/>
  <c r="H45" i="2"/>
  <c r="H44" i="2"/>
  <c r="H43" i="2"/>
  <c r="H42" i="2"/>
  <c r="H41" i="2"/>
  <c r="H40" i="2"/>
  <c r="H39" i="2"/>
  <c r="H37" i="2"/>
  <c r="H36" i="2"/>
  <c r="H35" i="2"/>
  <c r="H34" i="2"/>
  <c r="H33" i="2"/>
  <c r="H32" i="2"/>
  <c r="H30" i="2"/>
  <c r="F19" i="2" l="1"/>
  <c r="I19" i="2" s="1"/>
  <c r="F21" i="2"/>
  <c r="I21" i="2" s="1"/>
  <c r="F20" i="2"/>
  <c r="I20" i="2" s="1"/>
  <c r="F22" i="2"/>
  <c r="I22" i="2" s="1"/>
  <c r="F18" i="2"/>
  <c r="I18" i="2" s="1"/>
</calcChain>
</file>

<file path=xl/sharedStrings.xml><?xml version="1.0" encoding="utf-8"?>
<sst xmlns="http://schemas.openxmlformats.org/spreadsheetml/2006/main" count="433" uniqueCount="152">
  <si>
    <t>Measure Group [a]</t>
  </si>
  <si>
    <t>Measure ID [b]</t>
  </si>
  <si>
    <t>Measure Name [c]</t>
  </si>
  <si>
    <t>Your Hospital's Measure Result [d]</t>
  </si>
  <si>
    <t>Measure Performance Category [e]</t>
  </si>
  <si>
    <t>Measure’s National Mean of Scores [f]</t>
  </si>
  <si>
    <t>Measure's Standard Deviation Across Hospitals [g]</t>
  </si>
  <si>
    <t>Your Hospital's Standardized Measure Score [h]</t>
  </si>
  <si>
    <t>Measure Weight [i]</t>
  </si>
  <si>
    <t>Mortality</t>
  </si>
  <si>
    <t>MORT-30-AMI</t>
  </si>
  <si>
    <t>Acute Myocardial Infarction (AMI) 30-Day Mortality Rate</t>
  </si>
  <si>
    <t>Same</t>
  </si>
  <si>
    <t>MORT-30-CABG</t>
  </si>
  <si>
    <t>Coronary Artery Bypass Graft (CABG) 30-Day Mortality Rate</t>
  </si>
  <si>
    <t>N/A</t>
  </si>
  <si>
    <t>MORT-30-COPD</t>
  </si>
  <si>
    <t>Chronic Obstructive Pulmonary Disease (COPD) 30-Day Mortality Rate</t>
  </si>
  <si>
    <t>MORT-30-HF</t>
  </si>
  <si>
    <t>Heart Failure (HF) 30-Day Mortality Rate</t>
  </si>
  <si>
    <t>MORT-30-PN</t>
  </si>
  <si>
    <t>Pneumonia (PN) 30-Day Mortality Rate</t>
  </si>
  <si>
    <t>MORT-30-STK</t>
  </si>
  <si>
    <t>Acute Ischemic Stroke (STK) 30-Day Mortality Rate</t>
  </si>
  <si>
    <t>PSI-4-SURG-COMP</t>
  </si>
  <si>
    <t>Death Rate Among Surgical Inpatients with Serious Treatable Complications</t>
  </si>
  <si>
    <t>Readmission</t>
  </si>
  <si>
    <t>EDAC-30-AMI</t>
  </si>
  <si>
    <t>Excess Days in Acute Care after Hospitalization for Acute Myocardial Infarction</t>
  </si>
  <si>
    <t>READM-30-CABG</t>
  </si>
  <si>
    <t>Coronary Artery Bypass Graft (CABG) 30-Day Readmission Rate</t>
  </si>
  <si>
    <t>READM-30-COPD</t>
  </si>
  <si>
    <t>Chronic Obstructive Pulmonary Disease (COPD) 30-Day Readmission Rate</t>
  </si>
  <si>
    <t>EDAC-30-HF</t>
  </si>
  <si>
    <t>Excess Days in Acute Care after Hospitalization for Heart Failure</t>
  </si>
  <si>
    <t>READM-30-Hip-Knee</t>
  </si>
  <si>
    <t>Hospital-Level 30-Day All-Cause Risk- Standardized Readmission Rate (RSRR) Following Elective Total Hip Arthroplasty (THA)/Total Knee Arthroplasty (TKA)</t>
  </si>
  <si>
    <t>EDAC-30-PN</t>
  </si>
  <si>
    <t>Excess Days in Acute Care after Hospitalization for Pneumonia (PN)</t>
  </si>
  <si>
    <t>READM-30-HOSP-WIDE</t>
  </si>
  <si>
    <t>HWR Hospital-Wide All-Cause Unplanned Readmission</t>
  </si>
  <si>
    <t>OP-32</t>
  </si>
  <si>
    <t>Facility Seven-Day Risk-Standardized Hospital Visit Rate after Outpatient Colonoscopy</t>
  </si>
  <si>
    <t>OP-35 ADM</t>
  </si>
  <si>
    <t>Admissions for Patients Receiving Outpatient Chemotherapy</t>
  </si>
  <si>
    <t>OP-35 ED</t>
  </si>
  <si>
    <t>Emergency Department (ED) Visits for Patients Receiving Outpatient Chemotherapy</t>
  </si>
  <si>
    <t>OP-36</t>
  </si>
  <si>
    <t>Hospital Visits after Hospital Outpatient Surgery</t>
  </si>
  <si>
    <t>Safety of Care</t>
  </si>
  <si>
    <t>HAI-1</t>
  </si>
  <si>
    <t>Central-Line Associated Bloodstream Infection (CLABSI)</t>
  </si>
  <si>
    <t>HAI-2</t>
  </si>
  <si>
    <t>Catheter-Associated Urinary Tract Infection (CAUTI)</t>
  </si>
  <si>
    <t>HAI-3</t>
  </si>
  <si>
    <t>Surgical Site Infection from Colon Surgery (SSI-colon)</t>
  </si>
  <si>
    <t>HAI-4</t>
  </si>
  <si>
    <t>Surgical Site Infection from Abdominal Hysterectomy (SSI-abdominal hysterectomy)</t>
  </si>
  <si>
    <t>HAI-5</t>
  </si>
  <si>
    <t>MRSA Bacteremia</t>
  </si>
  <si>
    <t>HAI-6</t>
  </si>
  <si>
    <t>Clostridium Difficile (C.difficile)</t>
  </si>
  <si>
    <t>Better</t>
  </si>
  <si>
    <t>COMP-HIP-KNEE</t>
  </si>
  <si>
    <t>Hospital-Level Risk-Standardized Complication Rate (RSCR) Following Elective Primary Total Hip Arthroplasty (THA) and Total Knee Arthroplasty (TKA)</t>
  </si>
  <si>
    <t>PSI-90-Safety</t>
  </si>
  <si>
    <t>Patient Safety and Adverse Events Composite</t>
  </si>
  <si>
    <t>Patient Experience</t>
  </si>
  <si>
    <t>H-COMP-1</t>
  </si>
  <si>
    <t>Communication with Nurses</t>
  </si>
  <si>
    <t>--</t>
  </si>
  <si>
    <t>H-COMP-2</t>
  </si>
  <si>
    <t>Communication with Doctors</t>
  </si>
  <si>
    <t>H-COMP-3</t>
  </si>
  <si>
    <t>Responsiveness of Hospital Staff</t>
  </si>
  <si>
    <t>H-COMP-5</t>
  </si>
  <si>
    <t>Communication About Medicines</t>
  </si>
  <si>
    <t>H-COMP-6</t>
  </si>
  <si>
    <t>Discharge Information</t>
  </si>
  <si>
    <t>H-COMP-7</t>
  </si>
  <si>
    <t>Care Transition</t>
  </si>
  <si>
    <t>H-CLEAN-HSP / H-QUIET-HSP</t>
  </si>
  <si>
    <t xml:space="preserve">Cleanliness and Quietness of Hospital Environment
</t>
  </si>
  <si>
    <t>H-HSP-RATING / H-RECMND</t>
  </si>
  <si>
    <t>Overall Rating of Hospital</t>
  </si>
  <si>
    <t>Timely &amp; Effective Care</t>
  </si>
  <si>
    <t xml:space="preserve">OP-8 </t>
  </si>
  <si>
    <t>MRI Lumbar Spine for Low Back Pain</t>
  </si>
  <si>
    <t xml:space="preserve">OP-10 </t>
  </si>
  <si>
    <t>Abdomen CT Use of Contrast Material</t>
  </si>
  <si>
    <t xml:space="preserve">OP-13 </t>
  </si>
  <si>
    <t>Cardiac Imaging for Preoperative Risk Assessment for Non-Cardiac Low-Risk Surgery</t>
  </si>
  <si>
    <t>OP-2</t>
  </si>
  <si>
    <t>Fibrinolytic Therapy Received Within 30 Minutes of Emergency Department Arrival</t>
  </si>
  <si>
    <t>TFH</t>
  </si>
  <si>
    <t>OP-3b</t>
  </si>
  <si>
    <t>Median Time to Transfer to Another Facility for Acute Coronary Intervention</t>
  </si>
  <si>
    <t>OP-18b</t>
  </si>
  <si>
    <t>Median Time from ED Arrival to ED Departure for Discharged ED Patients</t>
  </si>
  <si>
    <t>IMM-3</t>
  </si>
  <si>
    <t>Healthcare Personnel Influenza Vaccination</t>
  </si>
  <si>
    <t>OP-22</t>
  </si>
  <si>
    <t>ED-Patient Left Without Being Seen</t>
  </si>
  <si>
    <t>OP-23</t>
  </si>
  <si>
    <t>ED-Head CT or MRI Scan Results for Acute Ischemic Stroke or Hemorrhagic Stroke who Received Head CT or MRI Scan Interpretation Within 45 Minutes of Arrival</t>
  </si>
  <si>
    <t>OP-29</t>
  </si>
  <si>
    <t xml:space="preserve">Endoscopy/Polyp Surveillance: Appropriate Follow-up Interval for Normal Colonoscopy in Average Risk Patients </t>
  </si>
  <si>
    <t>OP-33</t>
  </si>
  <si>
    <t>External Beam Radiotherapy for Bone Metastases</t>
  </si>
  <si>
    <t>PC-01</t>
  </si>
  <si>
    <t>Elective Delivery Prior to 39 Completed Weeks Gestation: Percentage of Babies Electively Delivered Prior to 39 Completed Weeks Gestation</t>
  </si>
  <si>
    <t>SEP-1</t>
  </si>
  <si>
    <t>Severe Sepsis and Septic Shock</t>
  </si>
  <si>
    <t>Measure Group</t>
  </si>
  <si>
    <t>Number of Potential Measures within Each Group [a]</t>
  </si>
  <si>
    <t>Number of Measures for Your Hospital [b]</t>
  </si>
  <si>
    <t>Your Hospital's Measure Group Weight [c]</t>
  </si>
  <si>
    <t>Standard Measure Group Weight</t>
  </si>
  <si>
    <t>Measure Group Score [d]</t>
  </si>
  <si>
    <t>Measure Group National Mean of Scores [e]</t>
  </si>
  <si>
    <t>Measure Group Standard Deviation Across Hospitals [f]</t>
  </si>
  <si>
    <t>Your Hospital's Standardized Measure Group Score [g]</t>
  </si>
  <si>
    <t>National Group Score [h]</t>
  </si>
  <si>
    <t xml:space="preserve">Patient Experience </t>
  </si>
  <si>
    <t>Overall Star Rating Results</t>
  </si>
  <si>
    <t>Your Hospital's Results</t>
  </si>
  <si>
    <t>National Average</t>
  </si>
  <si>
    <t>Overall Star Rating [a]</t>
  </si>
  <si>
    <t>**** (4 out of 5 stars)</t>
  </si>
  <si>
    <t>*** (3 out of 5 stars)</t>
  </si>
  <si>
    <t>Hospital Summary Score [b]</t>
  </si>
  <si>
    <t>Peer Grouping [c]</t>
  </si>
  <si>
    <t>5 Measure Groups</t>
  </si>
  <si>
    <t>Dynamic -- Your Hospital's Results</t>
  </si>
  <si>
    <t>Table 1 Star Rating Results</t>
  </si>
  <si>
    <t>Table 2 Measure Group Scores</t>
  </si>
  <si>
    <t>Table 3 Measure Scores</t>
  </si>
  <si>
    <t>NOTES</t>
  </si>
  <si>
    <r>
      <rPr>
        <b/>
        <sz val="11"/>
        <color theme="1"/>
        <rFont val="Calibri"/>
        <family val="2"/>
        <scheme val="minor"/>
      </rPr>
      <t>Measure Group Score [d]'</t>
    </r>
    <r>
      <rPr>
        <sz val="11"/>
        <color theme="1"/>
        <rFont val="Calibri"/>
        <family val="2"/>
        <scheme val="minor"/>
      </rPr>
      <t xml:space="preserve"> is dynamic and being calculated as an weighted average from </t>
    </r>
    <r>
      <rPr>
        <b/>
        <sz val="11"/>
        <color theme="1"/>
        <rFont val="Calibri"/>
        <family val="2"/>
        <scheme val="minor"/>
      </rPr>
      <t>'Table 3 - Your Hospital's Standarized Measure Score [h] and Measure Weight [i]'</t>
    </r>
  </si>
  <si>
    <r>
      <rPr>
        <b/>
        <sz val="11"/>
        <color theme="1"/>
        <rFont val="Calibri"/>
        <family val="2"/>
        <scheme val="minor"/>
      </rPr>
      <t>Your Hospital's Standardized Measure Score [h]</t>
    </r>
    <r>
      <rPr>
        <sz val="11"/>
        <color theme="1"/>
        <rFont val="Calibri"/>
        <family val="2"/>
        <scheme val="minor"/>
      </rPr>
      <t xml:space="preserve"> is calculated by the following formula:</t>
    </r>
    <r>
      <rPr>
        <b/>
        <sz val="11"/>
        <color theme="1"/>
        <rFont val="Calibri"/>
        <family val="2"/>
        <scheme val="minor"/>
      </rPr>
      <t xml:space="preserve"> '=(Your Hospital's Measure Result [d] - Measure's National Mean of Scores [f]) / Measure's Standard Deviation Across Hospitals [g]</t>
    </r>
  </si>
  <si>
    <t>July 2022 Overall Hospital Quality Star Rating Hospital-Specific Report (HSR) -- Dynamic, Star Rating spreadsheet
GREAT PLAINS HEALTH</t>
  </si>
  <si>
    <r>
      <rPr>
        <b/>
        <u/>
        <sz val="11"/>
        <color theme="1"/>
        <rFont val="Calibri"/>
        <family val="2"/>
        <scheme val="minor"/>
      </rPr>
      <t>Purpose: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This is a dynamic spreadsheet and intended to help understand which measures should be evaluated for potential process change to achieve a 5-Star Rating.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Instructions/Notes regarding each table: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&gt;&gt; </t>
    </r>
    <r>
      <rPr>
        <b/>
        <sz val="11"/>
        <color theme="1"/>
        <rFont val="Calibri"/>
        <family val="2"/>
        <scheme val="minor"/>
      </rPr>
      <t>'</t>
    </r>
    <r>
      <rPr>
        <b/>
        <sz val="11"/>
        <rFont val="Calibri"/>
        <family val="2"/>
        <scheme val="minor"/>
      </rPr>
      <t>Table 3 -Your Hospital's Measure Result [d</t>
    </r>
    <r>
      <rPr>
        <b/>
        <sz val="11"/>
        <color theme="1"/>
        <rFont val="Calibri"/>
        <family val="2"/>
        <scheme val="minor"/>
      </rPr>
      <t>]'</t>
    </r>
    <r>
      <rPr>
        <sz val="11"/>
        <color theme="1"/>
        <rFont val="Calibri"/>
        <family val="2"/>
        <scheme val="minor"/>
      </rPr>
      <t xml:space="preserve"> values </t>
    </r>
    <r>
      <rPr>
        <sz val="11"/>
        <color theme="9" tint="-0.249977111117893"/>
        <rFont val="Calibri"/>
        <family val="2"/>
        <scheme val="minor"/>
      </rPr>
      <t>(light green highlighted cells)</t>
    </r>
    <r>
      <rPr>
        <sz val="11"/>
        <color theme="1"/>
        <rFont val="Calibri"/>
        <family val="2"/>
        <scheme val="minor"/>
      </rPr>
      <t xml:space="preserve"> are the only values that should be changed as the entire spreadsheet will update accordingly.
&gt;&gt; </t>
    </r>
    <r>
      <rPr>
        <b/>
        <sz val="11"/>
        <color theme="1"/>
        <rFont val="Calibri"/>
        <family val="2"/>
        <scheme val="minor"/>
      </rPr>
      <t>'Table 2 - 'Measure Group Score [d]'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4" tint="-0.249977111117893"/>
        <rFont val="Calibri"/>
        <family val="2"/>
        <scheme val="minor"/>
      </rPr>
      <t>(blue highlighted cells)</t>
    </r>
    <r>
      <rPr>
        <sz val="11"/>
        <color theme="1"/>
        <rFont val="Calibri"/>
        <family val="2"/>
        <scheme val="minor"/>
      </rPr>
      <t xml:space="preserve"> is calculated as an weighted average from</t>
    </r>
    <r>
      <rPr>
        <b/>
        <sz val="11"/>
        <color theme="1"/>
        <rFont val="Calibri"/>
        <family val="2"/>
        <scheme val="minor"/>
      </rPr>
      <t xml:space="preserve"> 'Table 3 - Your Hospital's Standarized Measure Score [h]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Measure Weight [i]'</t>
    </r>
    <r>
      <rPr>
        <sz val="11"/>
        <color theme="1"/>
        <rFont val="Calibri"/>
        <family val="2"/>
        <scheme val="minor"/>
      </rPr>
      <t xml:space="preserve">
&gt;&gt; </t>
    </r>
    <r>
      <rPr>
        <b/>
        <sz val="11"/>
        <color theme="1"/>
        <rFont val="Calibri"/>
        <family val="2"/>
        <scheme val="minor"/>
      </rPr>
      <t xml:space="preserve">'Table 2 - Your Hospital's Standardized Measure Group Scores [g] </t>
    </r>
    <r>
      <rPr>
        <sz val="11"/>
        <color theme="7"/>
        <rFont val="Calibri"/>
        <family val="2"/>
        <scheme val="minor"/>
      </rPr>
      <t>(yellow highlighted cells)</t>
    </r>
    <r>
      <rPr>
        <sz val="11"/>
        <color theme="1"/>
        <rFont val="Calibri"/>
        <family val="2"/>
        <scheme val="minor"/>
      </rPr>
      <t xml:space="preserve"> are calculated by this formula =</t>
    </r>
    <r>
      <rPr>
        <b/>
        <sz val="11"/>
        <color theme="1"/>
        <rFont val="Calibri"/>
        <family val="2"/>
        <scheme val="minor"/>
      </rPr>
      <t xml:space="preserve"> 'Table 2 - Measure Group Score [d] - Measure Group National Mean of Score [e] / Mesaure Group Standard Deviation Across Hospitals [f]</t>
    </r>
    <r>
      <rPr>
        <sz val="11"/>
        <color theme="1"/>
        <rFont val="Calibri"/>
        <family val="2"/>
        <scheme val="minor"/>
      </rPr>
      <t xml:space="preserve">
&gt;&gt; </t>
    </r>
    <r>
      <rPr>
        <b/>
        <sz val="11"/>
        <color theme="1"/>
        <rFont val="Calibri"/>
        <family val="2"/>
        <scheme val="minor"/>
      </rPr>
      <t>'Table 1 - Dynamic -- Your Hospital's Results'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(green highlighted cell) </t>
    </r>
    <r>
      <rPr>
        <sz val="11"/>
        <rFont val="Calibri"/>
        <family val="2"/>
        <scheme val="minor"/>
      </rPr>
      <t>is a new column to show the potential Star Rating when Measure Results are changed. It</t>
    </r>
    <r>
      <rPr>
        <sz val="11"/>
        <color theme="1"/>
        <rFont val="Calibri"/>
        <family val="2"/>
        <scheme val="minor"/>
      </rPr>
      <t xml:space="preserve"> is an average of</t>
    </r>
    <r>
      <rPr>
        <b/>
        <sz val="11"/>
        <color theme="1"/>
        <rFont val="Calibri"/>
        <family val="2"/>
        <scheme val="minor"/>
      </rPr>
      <t xml:space="preserve"> 'Table 2 - Your Hospital's Standardized Measure Group Scores [g]</t>
    </r>
    <r>
      <rPr>
        <sz val="11"/>
        <color theme="1"/>
        <rFont val="Calibri"/>
        <family val="2"/>
        <scheme val="minor"/>
      </rPr>
      <t>.</t>
    </r>
  </si>
  <si>
    <t>3 Star/73%</t>
  </si>
  <si>
    <t>3 Star/75%</t>
  </si>
  <si>
    <t>3 Star/57%</t>
  </si>
  <si>
    <t>3 Star/54%</t>
  </si>
  <si>
    <t>4 Star/87%</t>
  </si>
  <si>
    <t>3 Star Clean/70%      4 Star for Quite/63%</t>
  </si>
  <si>
    <t>3 Star/45%</t>
  </si>
  <si>
    <t>3 Star/ 69%</t>
  </si>
  <si>
    <t>NA</t>
  </si>
  <si>
    <t>Latest Data 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</si>
</sst>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9" xfId="0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3" borderId="7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2" fontId="0" fillId="3" borderId="0" xfId="0" applyNumberFormat="1" applyFill="1" applyAlignment="1">
      <alignment horizontal="center" wrapText="1"/>
    </xf>
    <xf numFmtId="2" fontId="0" fillId="3" borderId="10" xfId="0" applyNumberForma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2" fontId="0" fillId="4" borderId="9" xfId="0" applyNumberFormat="1" applyFill="1" applyBorder="1" applyAlignment="1">
      <alignment horizontal="center" wrapText="1"/>
    </xf>
    <xf numFmtId="2" fontId="0" fillId="4" borderId="0" xfId="0" applyNumberFormat="1" applyFill="1" applyAlignment="1">
      <alignment horizontal="center" wrapText="1"/>
    </xf>
    <xf numFmtId="2" fontId="0" fillId="4" borderId="10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2" fontId="0" fillId="5" borderId="12" xfId="0" applyNumberFormat="1" applyFill="1" applyBorder="1" applyAlignment="1">
      <alignment horizontal="center" wrapText="1"/>
    </xf>
    <xf numFmtId="2" fontId="0" fillId="5" borderId="2" xfId="0" applyNumberFormat="1" applyFill="1" applyBorder="1" applyAlignment="1">
      <alignment horizontal="center" wrapText="1"/>
    </xf>
    <xf numFmtId="2" fontId="0" fillId="3" borderId="9" xfId="0" applyNumberFormat="1" applyFill="1" applyBorder="1" applyAlignment="1">
      <alignment horizontal="center" wrapText="1"/>
    </xf>
    <xf numFmtId="164" fontId="0" fillId="3" borderId="9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4" fillId="0" borderId="5" xfId="0" applyFont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2" fontId="3" fillId="8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7" borderId="0" xfId="0" applyFill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2" fontId="5" fillId="5" borderId="0" xfId="0" applyNumberFormat="1" applyFont="1" applyFill="1" applyAlignment="1">
      <alignment horizontal="center" vertical="center" wrapText="1"/>
    </xf>
    <xf numFmtId="10" fontId="5" fillId="5" borderId="9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2" fontId="5" fillId="5" borderId="10" xfId="0" applyNumberFormat="1" applyFont="1" applyFill="1" applyBorder="1" applyAlignment="1">
      <alignment horizontal="center" vertical="center" wrapText="1"/>
    </xf>
    <xf numFmtId="10" fontId="5" fillId="5" borderId="1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13" xfId="0" applyFill="1" applyBorder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 wrapText="1"/>
    </xf>
    <xf numFmtId="166" fontId="0" fillId="2" borderId="4" xfId="0" applyNumberFormat="1" applyFill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0" fontId="0" fillId="2" borderId="0" xfId="0" quotePrefix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6" borderId="10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5"/>
  <sheetViews>
    <sheetView tabSelected="1" topLeftCell="B1" zoomScale="80" zoomScaleNormal="80" workbookViewId="0">
      <selection activeCell="F11" sqref="F11"/>
    </sheetView>
  </sheetViews>
  <sheetFormatPr defaultColWidth="15.6640625" defaultRowHeight="14.4" outlineLevelRow="1" x14ac:dyDescent="0.3"/>
  <cols>
    <col min="1" max="1" width="25.6640625" style="1" customWidth="1"/>
    <col min="2" max="2" width="28.44140625" style="1" customWidth="1"/>
    <col min="3" max="3" width="25" style="1" customWidth="1"/>
    <col min="4" max="4" width="31.5546875" style="1" customWidth="1"/>
    <col min="5" max="5" width="21.109375" style="1" customWidth="1"/>
    <col min="6" max="6" width="27.33203125" style="1" customWidth="1"/>
    <col min="7" max="7" width="28" style="1" customWidth="1"/>
    <col min="8" max="8" width="31.5546875" style="1" customWidth="1"/>
    <col min="9" max="9" width="26.109375" style="1" customWidth="1"/>
    <col min="10" max="10" width="18.44140625" style="1" customWidth="1"/>
    <col min="11" max="24" width="15.6640625" style="58"/>
    <col min="25" max="16384" width="15.6640625" style="1"/>
  </cols>
  <sheetData>
    <row r="1" spans="1:32" s="58" customForma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32" s="58" customFormat="1" ht="35.25" customHeight="1" x14ac:dyDescent="0.3">
      <c r="A2" s="72" t="s">
        <v>140</v>
      </c>
      <c r="B2" s="73"/>
      <c r="C2" s="73"/>
      <c r="D2" s="73"/>
      <c r="E2" s="73"/>
      <c r="F2" s="73"/>
      <c r="G2" s="73"/>
      <c r="H2" s="73"/>
      <c r="I2" s="73"/>
      <c r="J2" s="73"/>
    </row>
    <row r="3" spans="1:32" s="58" customFormat="1" x14ac:dyDescent="0.3"/>
    <row r="4" spans="1:32" s="58" customFormat="1" ht="122.25" customHeight="1" x14ac:dyDescent="0.3">
      <c r="A4" s="72" t="s">
        <v>141</v>
      </c>
      <c r="B4" s="72"/>
      <c r="C4" s="72"/>
      <c r="D4" s="72"/>
      <c r="E4" s="72"/>
      <c r="F4" s="72"/>
      <c r="G4" s="72"/>
      <c r="H4" s="72"/>
      <c r="I4" s="72"/>
      <c r="J4" s="72"/>
    </row>
    <row r="5" spans="1:32" s="58" customFormat="1" ht="15" thickBo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32" s="58" customFormat="1" x14ac:dyDescent="0.3"/>
    <row r="7" spans="1:32" s="58" customFormat="1" x14ac:dyDescent="0.3"/>
    <row r="8" spans="1:32" outlineLevel="1" x14ac:dyDescent="0.3">
      <c r="A8" s="74" t="s">
        <v>134</v>
      </c>
      <c r="B8" s="74"/>
      <c r="C8" s="74"/>
      <c r="D8" s="74"/>
      <c r="E8" s="58"/>
      <c r="F8" s="58"/>
      <c r="G8" s="58"/>
      <c r="H8" s="58"/>
      <c r="I8" s="58"/>
      <c r="J8" s="58"/>
      <c r="Y8" s="58"/>
      <c r="Z8" s="58"/>
      <c r="AA8" s="58"/>
      <c r="AB8" s="58"/>
      <c r="AC8" s="58"/>
      <c r="AD8" s="58"/>
      <c r="AE8" s="58"/>
      <c r="AF8" s="58"/>
    </row>
    <row r="9" spans="1:32" ht="18" customHeight="1" outlineLevel="1" x14ac:dyDescent="0.3">
      <c r="A9" s="12" t="s">
        <v>124</v>
      </c>
      <c r="B9" s="4" t="s">
        <v>125</v>
      </c>
      <c r="C9" s="5" t="s">
        <v>126</v>
      </c>
      <c r="D9" s="34" t="s">
        <v>133</v>
      </c>
      <c r="E9" s="58"/>
      <c r="F9" s="58"/>
      <c r="G9" s="58"/>
      <c r="H9" s="58"/>
      <c r="I9" s="58"/>
      <c r="J9" s="58"/>
      <c r="Y9" s="58"/>
      <c r="Z9" s="58"/>
      <c r="AA9" s="58"/>
      <c r="AB9" s="58"/>
      <c r="AC9" s="58"/>
      <c r="AD9" s="58"/>
      <c r="AE9" s="58"/>
      <c r="AF9" s="58"/>
    </row>
    <row r="10" spans="1:32" outlineLevel="1" x14ac:dyDescent="0.3">
      <c r="A10" s="7" t="s">
        <v>127</v>
      </c>
      <c r="B10" s="8" t="s">
        <v>128</v>
      </c>
      <c r="C10" s="2" t="s">
        <v>129</v>
      </c>
      <c r="D10" s="2"/>
      <c r="E10" s="58"/>
      <c r="F10" s="58"/>
      <c r="G10" s="58"/>
      <c r="H10" s="58"/>
      <c r="I10" s="58"/>
      <c r="J10" s="58"/>
      <c r="Y10" s="58"/>
      <c r="Z10" s="58"/>
      <c r="AA10" s="58"/>
      <c r="AB10" s="58"/>
      <c r="AC10" s="58"/>
      <c r="AD10" s="58"/>
      <c r="AE10" s="58"/>
      <c r="AF10" s="58"/>
    </row>
    <row r="11" spans="1:32" outlineLevel="1" x14ac:dyDescent="0.3">
      <c r="A11" s="64" t="s">
        <v>130</v>
      </c>
      <c r="B11" s="63">
        <v>1.962882457673E-2</v>
      </c>
      <c r="C11" s="44">
        <v>-0.06</v>
      </c>
      <c r="D11" s="40">
        <v>0.04</v>
      </c>
      <c r="E11" s="58"/>
      <c r="F11" s="58"/>
      <c r="G11" s="58"/>
      <c r="H11" s="58"/>
      <c r="I11" s="58"/>
      <c r="J11" s="58"/>
      <c r="Y11" s="58"/>
      <c r="Z11" s="58"/>
      <c r="AA11" s="58"/>
      <c r="AB11" s="58"/>
      <c r="AC11" s="58"/>
      <c r="AD11" s="58"/>
      <c r="AE11" s="58"/>
      <c r="AF11" s="58"/>
    </row>
    <row r="12" spans="1:32" outlineLevel="1" x14ac:dyDescent="0.3">
      <c r="A12" s="9" t="s">
        <v>131</v>
      </c>
      <c r="B12" s="10" t="s">
        <v>132</v>
      </c>
      <c r="C12" s="11" t="s">
        <v>70</v>
      </c>
      <c r="D12" s="11"/>
      <c r="E12" s="58"/>
      <c r="F12" s="58"/>
      <c r="G12" s="58"/>
      <c r="H12" s="58"/>
      <c r="I12" s="58"/>
      <c r="J12" s="58"/>
      <c r="Y12" s="58"/>
      <c r="Z12" s="58"/>
      <c r="AA12" s="58"/>
      <c r="AB12" s="58"/>
      <c r="AC12" s="58"/>
      <c r="AD12" s="58"/>
      <c r="AE12" s="58"/>
      <c r="AF12" s="58"/>
    </row>
    <row r="13" spans="1:32" s="58" customFormat="1" x14ac:dyDescent="0.3"/>
    <row r="14" spans="1:32" s="58" customFormat="1" x14ac:dyDescent="0.3"/>
    <row r="15" spans="1:32" s="58" customFormat="1" x14ac:dyDescent="0.3"/>
    <row r="16" spans="1:32" outlineLevel="1" x14ac:dyDescent="0.3">
      <c r="A16" s="74" t="s">
        <v>135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0" ht="28.8" outlineLevel="1" x14ac:dyDescent="0.3">
      <c r="A17" s="24" t="s">
        <v>113</v>
      </c>
      <c r="B17" s="4" t="s">
        <v>114</v>
      </c>
      <c r="C17" s="4" t="s">
        <v>115</v>
      </c>
      <c r="D17" s="4" t="s">
        <v>116</v>
      </c>
      <c r="E17" s="5" t="s">
        <v>117</v>
      </c>
      <c r="F17" s="27" t="s">
        <v>118</v>
      </c>
      <c r="G17" s="17" t="s">
        <v>119</v>
      </c>
      <c r="H17" s="18" t="s">
        <v>120</v>
      </c>
      <c r="I17" s="13" t="s">
        <v>121</v>
      </c>
      <c r="J17" s="14" t="s">
        <v>122</v>
      </c>
    </row>
    <row r="18" spans="1:10" outlineLevel="1" x14ac:dyDescent="0.3">
      <c r="A18" s="25" t="s">
        <v>9</v>
      </c>
      <c r="B18" s="8">
        <v>7</v>
      </c>
      <c r="C18" s="8">
        <v>6</v>
      </c>
      <c r="D18" s="8">
        <v>0.22</v>
      </c>
      <c r="E18" s="2">
        <v>0.22</v>
      </c>
      <c r="F18" s="28">
        <f>SUMPRODUCT(H30:H36,I30:I36)</f>
        <v>0.21019477716215193</v>
      </c>
      <c r="G18" s="19">
        <v>8.78823052528E-4</v>
      </c>
      <c r="H18" s="20">
        <v>0.64198398837609005</v>
      </c>
      <c r="I18" s="15">
        <f>(F18-G18)/H18</f>
        <v>0.32604544334367647</v>
      </c>
      <c r="J18" s="30">
        <v>-1.54655821564724E-2</v>
      </c>
    </row>
    <row r="19" spans="1:10" outlineLevel="1" x14ac:dyDescent="0.3">
      <c r="A19" s="25" t="s">
        <v>26</v>
      </c>
      <c r="B19" s="8">
        <v>11</v>
      </c>
      <c r="C19" s="8">
        <v>10</v>
      </c>
      <c r="D19" s="8">
        <v>0.22</v>
      </c>
      <c r="E19" s="2">
        <v>0.22</v>
      </c>
      <c r="F19" s="28">
        <f>SUMPRODUCT(H37:H47,I37:I47)</f>
        <v>-0.76878932267403333</v>
      </c>
      <c r="G19" s="21">
        <v>2.7685678952809201E-2</v>
      </c>
      <c r="H19" s="20">
        <v>0.53111072905615997</v>
      </c>
      <c r="I19" s="15">
        <f>(F19-G19)/H19</f>
        <v>-1.4996402031686744</v>
      </c>
      <c r="J19" s="30">
        <v>-1.76290804664576E-2</v>
      </c>
    </row>
    <row r="20" spans="1:10" outlineLevel="1" x14ac:dyDescent="0.3">
      <c r="A20" s="25" t="s">
        <v>49</v>
      </c>
      <c r="B20" s="8">
        <v>8</v>
      </c>
      <c r="C20" s="8">
        <v>4</v>
      </c>
      <c r="D20" s="8">
        <v>0.22</v>
      </c>
      <c r="E20" s="2">
        <v>0.22</v>
      </c>
      <c r="F20" s="28">
        <f>SUMPRODUCT(H48:H55,I48:I55)</f>
        <v>0.75236758752014099</v>
      </c>
      <c r="G20" s="21">
        <v>2.7961276203496998E-3</v>
      </c>
      <c r="H20" s="20">
        <v>0.64536284481193995</v>
      </c>
      <c r="I20" s="15">
        <f t="shared" ref="I20:I21" si="0">(F20-G20)/H20</f>
        <v>1.1614729077225043</v>
      </c>
      <c r="J20" s="31">
        <v>4.6802874903544003E-3</v>
      </c>
    </row>
    <row r="21" spans="1:10" outlineLevel="1" x14ac:dyDescent="0.3">
      <c r="A21" s="25" t="s">
        <v>123</v>
      </c>
      <c r="B21" s="8">
        <v>8</v>
      </c>
      <c r="C21" s="8">
        <v>8</v>
      </c>
      <c r="D21" s="8">
        <v>0.22</v>
      </c>
      <c r="E21" s="2">
        <v>0.22</v>
      </c>
      <c r="F21" s="28">
        <f>SUMPRODUCT(H56:H63,I56:I63)</f>
        <v>4.9448816186575754E-2</v>
      </c>
      <c r="G21" s="21">
        <v>-9.9999999999999998E-17</v>
      </c>
      <c r="H21" s="20">
        <v>0.84576048358403</v>
      </c>
      <c r="I21" s="15">
        <f t="shared" si="0"/>
        <v>5.846669021119251E-2</v>
      </c>
      <c r="J21" s="30">
        <v>3.9999999999999999E-16</v>
      </c>
    </row>
    <row r="22" spans="1:10" outlineLevel="1" x14ac:dyDescent="0.3">
      <c r="A22" s="26" t="s">
        <v>85</v>
      </c>
      <c r="B22" s="10">
        <v>12</v>
      </c>
      <c r="C22" s="10">
        <v>10</v>
      </c>
      <c r="D22" s="10">
        <v>0.12</v>
      </c>
      <c r="E22" s="11">
        <v>0.12</v>
      </c>
      <c r="F22" s="29">
        <f>SUMPRODUCT(H64:H76,I64:I76)</f>
        <v>0.10507365368742977</v>
      </c>
      <c r="G22" s="22">
        <v>4.0971490790242801E-2</v>
      </c>
      <c r="H22" s="23">
        <v>0.81546612927772</v>
      </c>
      <c r="I22" s="16">
        <f>(F22-G22)/H22</f>
        <v>7.8608001725300303E-2</v>
      </c>
      <c r="J22" s="32">
        <v>-2.75641892034806E-2</v>
      </c>
    </row>
    <row r="23" spans="1:10" s="58" customFormat="1" outlineLevel="1" x14ac:dyDescent="0.3">
      <c r="A23" s="59" t="s">
        <v>137</v>
      </c>
      <c r="B23" s="37"/>
      <c r="C23" s="37"/>
      <c r="D23" s="37"/>
      <c r="E23" s="37"/>
      <c r="F23" s="38"/>
      <c r="G23" s="38"/>
      <c r="H23" s="38"/>
      <c r="I23" s="38"/>
      <c r="J23" s="38"/>
    </row>
    <row r="24" spans="1:10" s="58" customFormat="1" outlineLevel="1" x14ac:dyDescent="0.3">
      <c r="A24" s="71" t="s">
        <v>138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 s="58" customFormat="1" x14ac:dyDescent="0.3"/>
    <row r="26" spans="1:10" s="58" customFormat="1" x14ac:dyDescent="0.3"/>
    <row r="27" spans="1:10" s="58" customFormat="1" x14ac:dyDescent="0.3"/>
    <row r="28" spans="1:10" outlineLevel="1" x14ac:dyDescent="0.3">
      <c r="A28" s="74" t="s">
        <v>136</v>
      </c>
      <c r="B28" s="74"/>
      <c r="C28" s="74"/>
      <c r="D28" s="74"/>
      <c r="E28" s="74"/>
      <c r="F28" s="74"/>
      <c r="G28" s="74"/>
      <c r="H28" s="74"/>
      <c r="I28" s="75"/>
      <c r="J28" s="70"/>
    </row>
    <row r="29" spans="1:10" ht="28.8" outlineLevel="1" x14ac:dyDescent="0.3">
      <c r="A29" s="57" t="s">
        <v>0</v>
      </c>
      <c r="B29" s="3" t="s">
        <v>1</v>
      </c>
      <c r="C29" s="6" t="s">
        <v>2</v>
      </c>
      <c r="D29" s="39" t="s">
        <v>3</v>
      </c>
      <c r="E29" s="5" t="s">
        <v>4</v>
      </c>
      <c r="F29" s="17" t="s">
        <v>5</v>
      </c>
      <c r="G29" s="18" t="s">
        <v>6</v>
      </c>
      <c r="H29" s="35" t="s">
        <v>7</v>
      </c>
      <c r="I29" s="36" t="s">
        <v>8</v>
      </c>
      <c r="J29" s="69" t="s">
        <v>151</v>
      </c>
    </row>
    <row r="30" spans="1:10" ht="28.8" outlineLevel="1" x14ac:dyDescent="0.3">
      <c r="A30" s="76" t="s">
        <v>9</v>
      </c>
      <c r="B30" s="41" t="s">
        <v>10</v>
      </c>
      <c r="C30" s="42" t="s">
        <v>11</v>
      </c>
      <c r="D30" s="43">
        <v>0.122</v>
      </c>
      <c r="E30" s="44" t="s">
        <v>12</v>
      </c>
      <c r="F30" s="45">
        <v>0.12288495575221001</v>
      </c>
      <c r="G30" s="46">
        <v>9.7899001240949E-3</v>
      </c>
      <c r="H30" s="47">
        <f>((D30-F30)/G30)*-1</f>
        <v>9.0394768178682069E-2</v>
      </c>
      <c r="I30" s="48">
        <v>0.16666666669999999</v>
      </c>
      <c r="J30" s="66">
        <v>0.12</v>
      </c>
    </row>
    <row r="31" spans="1:10" ht="43.2" outlineLevel="1" x14ac:dyDescent="0.3">
      <c r="A31" s="77"/>
      <c r="B31" s="41" t="s">
        <v>13</v>
      </c>
      <c r="C31" s="42" t="s">
        <v>14</v>
      </c>
      <c r="D31" s="43" t="s">
        <v>15</v>
      </c>
      <c r="E31" s="44" t="s">
        <v>15</v>
      </c>
      <c r="F31" s="45">
        <v>2.9930703624733501E-2</v>
      </c>
      <c r="G31" s="46">
        <v>7.6511796745034003E-3</v>
      </c>
      <c r="H31" s="47" t="s">
        <v>15</v>
      </c>
      <c r="I31" s="48">
        <v>0</v>
      </c>
      <c r="J31" s="66" t="s">
        <v>150</v>
      </c>
    </row>
    <row r="32" spans="1:10" ht="43.2" outlineLevel="1" x14ac:dyDescent="0.3">
      <c r="A32" s="77"/>
      <c r="B32" s="41" t="s">
        <v>16</v>
      </c>
      <c r="C32" s="42" t="s">
        <v>17</v>
      </c>
      <c r="D32" s="43">
        <v>7.8E-2</v>
      </c>
      <c r="E32" s="44" t="s">
        <v>12</v>
      </c>
      <c r="F32" s="45">
        <v>8.2239776951669993E-2</v>
      </c>
      <c r="G32" s="46">
        <v>1.04663258427615E-2</v>
      </c>
      <c r="H32" s="47">
        <f t="shared" ref="H32:H37" si="1">((D32-F32)/G32)*-1</f>
        <v>0.4050874218293346</v>
      </c>
      <c r="I32" s="48">
        <v>0.16666666669999999</v>
      </c>
      <c r="J32" s="66">
        <v>8.1000000000000003E-2</v>
      </c>
    </row>
    <row r="33" spans="1:10" ht="28.8" outlineLevel="1" x14ac:dyDescent="0.3">
      <c r="A33" s="77"/>
      <c r="B33" s="41" t="s">
        <v>18</v>
      </c>
      <c r="C33" s="42" t="s">
        <v>19</v>
      </c>
      <c r="D33" s="43">
        <v>0.113</v>
      </c>
      <c r="E33" s="44" t="s">
        <v>12</v>
      </c>
      <c r="F33" s="45">
        <v>0.11305557280347001</v>
      </c>
      <c r="G33" s="46">
        <v>1.7751870275608799E-2</v>
      </c>
      <c r="H33" s="47">
        <f t="shared" si="1"/>
        <v>3.1305323105227981E-3</v>
      </c>
      <c r="I33" s="48">
        <v>0.16666666669999999</v>
      </c>
      <c r="J33" s="66">
        <v>0.121</v>
      </c>
    </row>
    <row r="34" spans="1:10" ht="28.8" outlineLevel="1" x14ac:dyDescent="0.3">
      <c r="A34" s="77"/>
      <c r="B34" s="41" t="s">
        <v>20</v>
      </c>
      <c r="C34" s="42" t="s">
        <v>21</v>
      </c>
      <c r="D34" s="43">
        <v>0.159</v>
      </c>
      <c r="E34" s="44" t="s">
        <v>12</v>
      </c>
      <c r="F34" s="45">
        <v>0.15521605916534001</v>
      </c>
      <c r="G34" s="46">
        <v>2.0141922235351301E-2</v>
      </c>
      <c r="H34" s="47">
        <f t="shared" si="1"/>
        <v>-0.18786393823022307</v>
      </c>
      <c r="I34" s="48">
        <v>0.16666666669999999</v>
      </c>
      <c r="J34" s="66">
        <v>0.182</v>
      </c>
    </row>
    <row r="35" spans="1:10" ht="28.8" outlineLevel="1" x14ac:dyDescent="0.3">
      <c r="A35" s="77"/>
      <c r="B35" s="41" t="s">
        <v>22</v>
      </c>
      <c r="C35" s="42" t="s">
        <v>23</v>
      </c>
      <c r="D35" s="43">
        <v>0.123</v>
      </c>
      <c r="E35" s="44" t="s">
        <v>12</v>
      </c>
      <c r="F35" s="45">
        <v>0.13488706820193999</v>
      </c>
      <c r="G35" s="46">
        <v>1.62946153473577E-2</v>
      </c>
      <c r="H35" s="47">
        <f t="shared" si="1"/>
        <v>0.72950897879694809</v>
      </c>
      <c r="I35" s="48">
        <v>0.16666666669999999</v>
      </c>
      <c r="J35" s="66">
        <v>0.14799999999999999</v>
      </c>
    </row>
    <row r="36" spans="1:10" ht="43.2" outlineLevel="1" x14ac:dyDescent="0.3">
      <c r="A36" s="78"/>
      <c r="B36" s="49" t="s">
        <v>24</v>
      </c>
      <c r="C36" s="50" t="s">
        <v>25</v>
      </c>
      <c r="D36" s="51">
        <v>155.54</v>
      </c>
      <c r="E36" s="52" t="s">
        <v>12</v>
      </c>
      <c r="F36" s="53">
        <v>159.54570080862501</v>
      </c>
      <c r="G36" s="54">
        <v>18.1326535341145</v>
      </c>
      <c r="H36" s="55">
        <f t="shared" si="1"/>
        <v>0.22091089983541334</v>
      </c>
      <c r="I36" s="56">
        <v>0.16666666669999999</v>
      </c>
      <c r="J36" s="67">
        <v>172.47</v>
      </c>
    </row>
    <row r="37" spans="1:10" ht="43.2" outlineLevel="1" x14ac:dyDescent="0.3">
      <c r="A37" s="76" t="s">
        <v>26</v>
      </c>
      <c r="B37" s="41" t="s">
        <v>27</v>
      </c>
      <c r="C37" s="42" t="s">
        <v>28</v>
      </c>
      <c r="D37" s="43">
        <v>-7.8</v>
      </c>
      <c r="E37" s="44" t="s">
        <v>12</v>
      </c>
      <c r="F37" s="45">
        <v>6.7829307568437898</v>
      </c>
      <c r="G37" s="46">
        <v>23.4532303890322</v>
      </c>
      <c r="H37" s="47">
        <f t="shared" si="1"/>
        <v>0.62178772454575959</v>
      </c>
      <c r="I37" s="48">
        <v>0.1</v>
      </c>
      <c r="J37" s="65">
        <v>-16.8</v>
      </c>
    </row>
    <row r="38" spans="1:10" ht="43.2" outlineLevel="1" x14ac:dyDescent="0.3">
      <c r="A38" s="77"/>
      <c r="B38" s="41" t="s">
        <v>29</v>
      </c>
      <c r="C38" s="42" t="s">
        <v>30</v>
      </c>
      <c r="D38" s="43" t="s">
        <v>15</v>
      </c>
      <c r="E38" s="44" t="s">
        <v>15</v>
      </c>
      <c r="F38" s="45">
        <v>0.12635161290322</v>
      </c>
      <c r="G38" s="46">
        <v>1.4263551242899601E-2</v>
      </c>
      <c r="H38" s="47" t="s">
        <v>15</v>
      </c>
      <c r="I38" s="48">
        <v>0</v>
      </c>
      <c r="J38" s="65" t="s">
        <v>150</v>
      </c>
    </row>
    <row r="39" spans="1:10" ht="43.2" outlineLevel="1" x14ac:dyDescent="0.3">
      <c r="A39" s="77"/>
      <c r="B39" s="41" t="s">
        <v>31</v>
      </c>
      <c r="C39" s="42" t="s">
        <v>32</v>
      </c>
      <c r="D39" s="43">
        <v>0.19500000000000001</v>
      </c>
      <c r="E39" s="44" t="s">
        <v>12</v>
      </c>
      <c r="F39" s="45">
        <v>0.19739429784651999</v>
      </c>
      <c r="G39" s="46">
        <v>9.9353097635121995E-3</v>
      </c>
      <c r="H39" s="47">
        <f t="shared" ref="H39:H47" si="2">((D39-F39)/G39)*-1</f>
        <v>0.24098874655253649</v>
      </c>
      <c r="I39" s="48">
        <v>0.1</v>
      </c>
      <c r="J39" s="68">
        <v>0.2</v>
      </c>
    </row>
    <row r="40" spans="1:10" ht="43.2" outlineLevel="1" x14ac:dyDescent="0.3">
      <c r="A40" s="77"/>
      <c r="B40" s="41" t="s">
        <v>33</v>
      </c>
      <c r="C40" s="42" t="s">
        <v>34</v>
      </c>
      <c r="D40" s="43">
        <v>11</v>
      </c>
      <c r="E40" s="44" t="s">
        <v>12</v>
      </c>
      <c r="F40" s="45">
        <v>4.74016418364244</v>
      </c>
      <c r="G40" s="46">
        <v>24.850001005493599</v>
      </c>
      <c r="H40" s="47">
        <f t="shared" si="2"/>
        <v>-0.25190485163254905</v>
      </c>
      <c r="I40" s="48">
        <v>0.1</v>
      </c>
      <c r="J40" s="65">
        <v>18.100000000000001</v>
      </c>
    </row>
    <row r="41" spans="1:10" ht="86.4" outlineLevel="1" x14ac:dyDescent="0.3">
      <c r="A41" s="77"/>
      <c r="B41" s="41" t="s">
        <v>35</v>
      </c>
      <c r="C41" s="42" t="s">
        <v>36</v>
      </c>
      <c r="D41" s="43">
        <v>4.3999999999999997E-2</v>
      </c>
      <c r="E41" s="44" t="s">
        <v>12</v>
      </c>
      <c r="F41" s="45">
        <v>4.0329084588644301E-2</v>
      </c>
      <c r="G41" s="46">
        <v>5.1461492007141996E-3</v>
      </c>
      <c r="H41" s="47">
        <f t="shared" si="2"/>
        <v>-0.71333248768734392</v>
      </c>
      <c r="I41" s="48">
        <v>0.1</v>
      </c>
      <c r="J41" s="68">
        <v>4.5999999999999999E-2</v>
      </c>
    </row>
    <row r="42" spans="1:10" ht="43.2" outlineLevel="1" x14ac:dyDescent="0.3">
      <c r="A42" s="77"/>
      <c r="B42" s="41" t="s">
        <v>37</v>
      </c>
      <c r="C42" s="42" t="s">
        <v>38</v>
      </c>
      <c r="D42" s="43">
        <v>9.8000000000000007</v>
      </c>
      <c r="E42" s="44" t="s">
        <v>12</v>
      </c>
      <c r="F42" s="45">
        <v>5.4396733403582704</v>
      </c>
      <c r="G42" s="46">
        <v>25.199242230879101</v>
      </c>
      <c r="H42" s="47">
        <f t="shared" si="2"/>
        <v>-0.17303403886877974</v>
      </c>
      <c r="I42" s="48">
        <v>0.1</v>
      </c>
      <c r="J42" s="65">
        <v>6.1</v>
      </c>
    </row>
    <row r="43" spans="1:10" ht="43.2" outlineLevel="1" x14ac:dyDescent="0.3">
      <c r="A43" s="77"/>
      <c r="B43" s="41" t="s">
        <v>39</v>
      </c>
      <c r="C43" s="42" t="s">
        <v>40</v>
      </c>
      <c r="D43" s="43">
        <v>0.158</v>
      </c>
      <c r="E43" s="44" t="s">
        <v>12</v>
      </c>
      <c r="F43" s="45">
        <v>0.15466708385481001</v>
      </c>
      <c r="G43" s="46">
        <v>6.2809219348964E-3</v>
      </c>
      <c r="H43" s="47">
        <f t="shared" si="2"/>
        <v>-0.53064123065636615</v>
      </c>
      <c r="I43" s="48">
        <v>0.1</v>
      </c>
      <c r="J43" s="68">
        <v>0.14899999999999999</v>
      </c>
    </row>
    <row r="44" spans="1:10" ht="57.6" outlineLevel="1" x14ac:dyDescent="0.3">
      <c r="A44" s="77"/>
      <c r="B44" s="41" t="s">
        <v>41</v>
      </c>
      <c r="C44" s="42" t="s">
        <v>42</v>
      </c>
      <c r="D44" s="43">
        <v>21.2</v>
      </c>
      <c r="E44" s="44" t="s">
        <v>12</v>
      </c>
      <c r="F44" s="45">
        <v>16.468471896955499</v>
      </c>
      <c r="G44" s="46">
        <v>1.4228973002908001</v>
      </c>
      <c r="H44" s="47">
        <f t="shared" si="2"/>
        <v>-3.3252773071377035</v>
      </c>
      <c r="I44" s="48">
        <v>0.1</v>
      </c>
      <c r="J44" s="65">
        <v>1.0699999999999999E-2</v>
      </c>
    </row>
    <row r="45" spans="1:10" ht="43.2" outlineLevel="1" x14ac:dyDescent="0.3">
      <c r="A45" s="77"/>
      <c r="B45" s="41" t="s">
        <v>43</v>
      </c>
      <c r="C45" s="42" t="s">
        <v>44</v>
      </c>
      <c r="D45" s="43">
        <v>13.8</v>
      </c>
      <c r="E45" s="44" t="s">
        <v>12</v>
      </c>
      <c r="F45" s="45">
        <v>12.103196347031901</v>
      </c>
      <c r="G45" s="46">
        <v>1.33388122558019</v>
      </c>
      <c r="H45" s="47">
        <f t="shared" si="2"/>
        <v>-1.2720800176417897</v>
      </c>
      <c r="I45" s="48">
        <v>0.1</v>
      </c>
      <c r="J45" s="65">
        <v>12.2</v>
      </c>
    </row>
    <row r="46" spans="1:10" ht="43.2" outlineLevel="1" x14ac:dyDescent="0.3">
      <c r="A46" s="77"/>
      <c r="B46" s="41" t="s">
        <v>45</v>
      </c>
      <c r="C46" s="42" t="s">
        <v>46</v>
      </c>
      <c r="D46" s="43">
        <v>7.2</v>
      </c>
      <c r="E46" s="44" t="s">
        <v>12</v>
      </c>
      <c r="F46" s="45">
        <v>6.0169602087410299</v>
      </c>
      <c r="G46" s="46">
        <v>0.97075346721375</v>
      </c>
      <c r="H46" s="47">
        <f t="shared" si="2"/>
        <v>-1.2186820147596518</v>
      </c>
      <c r="I46" s="48">
        <v>0.1</v>
      </c>
      <c r="J46" s="65">
        <v>5.3</v>
      </c>
    </row>
    <row r="47" spans="1:10" ht="28.8" outlineLevel="1" x14ac:dyDescent="0.3">
      <c r="A47" s="78"/>
      <c r="B47" s="49" t="s">
        <v>47</v>
      </c>
      <c r="C47" s="50" t="s">
        <v>48</v>
      </c>
      <c r="D47" s="51">
        <v>1.2</v>
      </c>
      <c r="E47" s="52" t="s">
        <v>12</v>
      </c>
      <c r="F47" s="53">
        <v>1.0107302022625899</v>
      </c>
      <c r="G47" s="54">
        <v>0.17759842869681</v>
      </c>
      <c r="H47" s="55">
        <f t="shared" si="2"/>
        <v>-1.0657177494544448</v>
      </c>
      <c r="I47" s="56">
        <v>0.1</v>
      </c>
      <c r="J47" s="65">
        <v>0.8</v>
      </c>
    </row>
    <row r="48" spans="1:10" ht="43.2" outlineLevel="1" x14ac:dyDescent="0.3">
      <c r="A48" s="76" t="s">
        <v>49</v>
      </c>
      <c r="B48" s="41" t="s">
        <v>50</v>
      </c>
      <c r="C48" s="42" t="s">
        <v>51</v>
      </c>
      <c r="D48" s="43" t="s">
        <v>15</v>
      </c>
      <c r="E48" s="44" t="s">
        <v>15</v>
      </c>
      <c r="F48" s="45">
        <v>0.81353288451578998</v>
      </c>
      <c r="G48" s="46">
        <v>0.73570486263345003</v>
      </c>
      <c r="H48" s="47" t="s">
        <v>15</v>
      </c>
      <c r="I48" s="48">
        <v>0</v>
      </c>
      <c r="J48" s="65">
        <v>0</v>
      </c>
    </row>
    <row r="49" spans="1:10" ht="28.8" outlineLevel="1" x14ac:dyDescent="0.3">
      <c r="A49" s="77"/>
      <c r="B49" s="41" t="s">
        <v>52</v>
      </c>
      <c r="C49" s="42" t="s">
        <v>53</v>
      </c>
      <c r="D49" s="43" t="s">
        <v>15</v>
      </c>
      <c r="E49" s="44" t="s">
        <v>15</v>
      </c>
      <c r="F49" s="45">
        <v>0.74023892188213003</v>
      </c>
      <c r="G49" s="46">
        <v>0.59309297036875996</v>
      </c>
      <c r="H49" s="47" t="s">
        <v>15</v>
      </c>
      <c r="I49" s="48">
        <v>0</v>
      </c>
      <c r="J49" s="65">
        <v>2</v>
      </c>
    </row>
    <row r="50" spans="1:10" ht="28.8" outlineLevel="1" x14ac:dyDescent="0.3">
      <c r="A50" s="77"/>
      <c r="B50" s="41" t="s">
        <v>54</v>
      </c>
      <c r="C50" s="42" t="s">
        <v>55</v>
      </c>
      <c r="D50" s="43">
        <v>0</v>
      </c>
      <c r="E50" s="44" t="s">
        <v>12</v>
      </c>
      <c r="F50" s="45">
        <v>0.80797108565192999</v>
      </c>
      <c r="G50" s="46">
        <v>0.67569320844332004</v>
      </c>
      <c r="H50" s="47">
        <f>((D50-F50)/G50)*-1</f>
        <v>1.1957661784308224</v>
      </c>
      <c r="I50" s="48">
        <v>0.25</v>
      </c>
      <c r="J50" s="65">
        <v>3</v>
      </c>
    </row>
    <row r="51" spans="1:10" ht="57.6" outlineLevel="1" x14ac:dyDescent="0.3">
      <c r="A51" s="77"/>
      <c r="B51" s="41" t="s">
        <v>56</v>
      </c>
      <c r="C51" s="42" t="s">
        <v>57</v>
      </c>
      <c r="D51" s="43" t="s">
        <v>15</v>
      </c>
      <c r="E51" s="44" t="s">
        <v>15</v>
      </c>
      <c r="F51" s="45">
        <v>0.94983539603959999</v>
      </c>
      <c r="G51" s="46">
        <v>0.90852900915732004</v>
      </c>
      <c r="H51" s="47" t="s">
        <v>15</v>
      </c>
      <c r="I51" s="48">
        <v>0</v>
      </c>
      <c r="J51" s="65">
        <v>0</v>
      </c>
    </row>
    <row r="52" spans="1:10" outlineLevel="1" x14ac:dyDescent="0.3">
      <c r="A52" s="77"/>
      <c r="B52" s="41" t="s">
        <v>58</v>
      </c>
      <c r="C52" s="42" t="s">
        <v>59</v>
      </c>
      <c r="D52" s="43" t="s">
        <v>15</v>
      </c>
      <c r="E52" s="44" t="s">
        <v>15</v>
      </c>
      <c r="F52" s="45">
        <v>0.84029634002360998</v>
      </c>
      <c r="G52" s="46">
        <v>0.70448660777192995</v>
      </c>
      <c r="H52" s="47" t="s">
        <v>15</v>
      </c>
      <c r="I52" s="48">
        <v>0</v>
      </c>
      <c r="J52" s="65">
        <v>4</v>
      </c>
    </row>
    <row r="53" spans="1:10" ht="28.8" outlineLevel="1" x14ac:dyDescent="0.3">
      <c r="A53" s="77"/>
      <c r="B53" s="41" t="s">
        <v>60</v>
      </c>
      <c r="C53" s="42" t="s">
        <v>61</v>
      </c>
      <c r="D53" s="43">
        <v>0</v>
      </c>
      <c r="E53" s="44" t="s">
        <v>62</v>
      </c>
      <c r="F53" s="45">
        <v>0.55878879310343998</v>
      </c>
      <c r="G53" s="46">
        <v>0.46523934404863998</v>
      </c>
      <c r="H53" s="47">
        <f>((D53-F53)/G53)*-1</f>
        <v>1.201078112269498</v>
      </c>
      <c r="I53" s="48">
        <v>0.25</v>
      </c>
      <c r="J53" s="65">
        <v>2</v>
      </c>
    </row>
    <row r="54" spans="1:10" ht="86.4" outlineLevel="1" x14ac:dyDescent="0.3">
      <c r="A54" s="77"/>
      <c r="B54" s="41" t="s">
        <v>63</v>
      </c>
      <c r="C54" s="42" t="s">
        <v>64</v>
      </c>
      <c r="D54" s="43">
        <v>2.5999999999999999E-2</v>
      </c>
      <c r="E54" s="44" t="s">
        <v>12</v>
      </c>
      <c r="F54" s="45">
        <v>2.4017719568566999E-2</v>
      </c>
      <c r="G54" s="46">
        <v>4.6382503220542999E-3</v>
      </c>
      <c r="H54" s="47">
        <f>((D54-F54)/G54)*-1</f>
        <v>-0.42737676791774359</v>
      </c>
      <c r="I54" s="48">
        <v>0.25</v>
      </c>
      <c r="J54" s="68">
        <v>3.4000000000000002E-2</v>
      </c>
    </row>
    <row r="55" spans="1:10" ht="28.8" outlineLevel="1" x14ac:dyDescent="0.3">
      <c r="A55" s="78"/>
      <c r="B55" s="49" t="s">
        <v>65</v>
      </c>
      <c r="C55" s="50" t="s">
        <v>66</v>
      </c>
      <c r="D55" s="51">
        <v>0.81</v>
      </c>
      <c r="E55" s="52" t="s">
        <v>12</v>
      </c>
      <c r="F55" s="53">
        <v>0.99421035805626001</v>
      </c>
      <c r="G55" s="54">
        <v>0.17712486276104999</v>
      </c>
      <c r="H55" s="55">
        <f>((D55-F55)/G55)*-1</f>
        <v>1.0400028272979871</v>
      </c>
      <c r="I55" s="56">
        <v>0.25</v>
      </c>
      <c r="J55" s="65"/>
    </row>
    <row r="56" spans="1:10" outlineLevel="1" x14ac:dyDescent="0.3">
      <c r="A56" s="76" t="s">
        <v>67</v>
      </c>
      <c r="B56" s="41" t="s">
        <v>68</v>
      </c>
      <c r="C56" s="42" t="s">
        <v>69</v>
      </c>
      <c r="D56" s="43">
        <v>3</v>
      </c>
      <c r="E56" s="44" t="s">
        <v>70</v>
      </c>
      <c r="F56" s="45">
        <v>3.4978723404255301</v>
      </c>
      <c r="G56" s="46">
        <v>0.92833591583590003</v>
      </c>
      <c r="H56" s="47">
        <f t="shared" ref="H56:H76" si="3">(D56-F56)/G56</f>
        <v>-0.53630623563371638</v>
      </c>
      <c r="I56" s="48">
        <v>0.125</v>
      </c>
      <c r="J56" s="65" t="s">
        <v>142</v>
      </c>
    </row>
    <row r="57" spans="1:10" ht="28.8" outlineLevel="1" x14ac:dyDescent="0.3">
      <c r="A57" s="77"/>
      <c r="B57" s="41" t="s">
        <v>71</v>
      </c>
      <c r="C57" s="42" t="s">
        <v>72</v>
      </c>
      <c r="D57" s="43">
        <v>3</v>
      </c>
      <c r="E57" s="44" t="s">
        <v>70</v>
      </c>
      <c r="F57" s="45">
        <v>3.0881458966565298</v>
      </c>
      <c r="G57" s="46">
        <v>1.0401542454625501</v>
      </c>
      <c r="H57" s="47">
        <f t="shared" si="3"/>
        <v>-8.4743101363136675E-2</v>
      </c>
      <c r="I57" s="48">
        <v>0.125</v>
      </c>
      <c r="J57" s="65" t="s">
        <v>143</v>
      </c>
    </row>
    <row r="58" spans="1:10" ht="28.8" outlineLevel="1" x14ac:dyDescent="0.3">
      <c r="A58" s="77"/>
      <c r="B58" s="41" t="s">
        <v>73</v>
      </c>
      <c r="C58" s="42" t="s">
        <v>74</v>
      </c>
      <c r="D58" s="43">
        <v>4</v>
      </c>
      <c r="E58" s="44" t="s">
        <v>70</v>
      </c>
      <c r="F58" s="45">
        <v>3.2793313069908798</v>
      </c>
      <c r="G58" s="46">
        <v>1.03837796669881</v>
      </c>
      <c r="H58" s="47">
        <f t="shared" si="3"/>
        <v>0.69403311329905748</v>
      </c>
      <c r="I58" s="48">
        <v>0.125</v>
      </c>
      <c r="J58" s="65" t="s">
        <v>144</v>
      </c>
    </row>
    <row r="59" spans="1:10" ht="28.8" outlineLevel="1" x14ac:dyDescent="0.3">
      <c r="A59" s="77"/>
      <c r="B59" s="41" t="s">
        <v>75</v>
      </c>
      <c r="C59" s="42" t="s">
        <v>76</v>
      </c>
      <c r="D59" s="43">
        <v>3</v>
      </c>
      <c r="E59" s="44" t="s">
        <v>70</v>
      </c>
      <c r="F59" s="45">
        <v>3.0729483282674699</v>
      </c>
      <c r="G59" s="46">
        <v>1.00447348457532</v>
      </c>
      <c r="H59" s="47">
        <f t="shared" si="3"/>
        <v>-7.2623448391284928E-2</v>
      </c>
      <c r="I59" s="48">
        <v>0.125</v>
      </c>
      <c r="J59" s="65" t="s">
        <v>145</v>
      </c>
    </row>
    <row r="60" spans="1:10" outlineLevel="1" x14ac:dyDescent="0.3">
      <c r="A60" s="77"/>
      <c r="B60" s="41" t="s">
        <v>77</v>
      </c>
      <c r="C60" s="42" t="s">
        <v>78</v>
      </c>
      <c r="D60" s="43">
        <v>3</v>
      </c>
      <c r="E60" s="44" t="s">
        <v>70</v>
      </c>
      <c r="F60" s="45">
        <v>3.2343465045592699</v>
      </c>
      <c r="G60" s="46">
        <v>0.95542471043704003</v>
      </c>
      <c r="H60" s="47">
        <f t="shared" si="3"/>
        <v>-0.24527992839129387</v>
      </c>
      <c r="I60" s="48">
        <v>0.125</v>
      </c>
      <c r="J60" s="65" t="s">
        <v>146</v>
      </c>
    </row>
    <row r="61" spans="1:10" outlineLevel="1" x14ac:dyDescent="0.3">
      <c r="A61" s="77"/>
      <c r="B61" s="41" t="s">
        <v>79</v>
      </c>
      <c r="C61" s="42" t="s">
        <v>80</v>
      </c>
      <c r="D61" s="43">
        <v>3</v>
      </c>
      <c r="E61" s="44" t="s">
        <v>70</v>
      </c>
      <c r="F61" s="45">
        <v>3.1240121580547102</v>
      </c>
      <c r="G61" s="46">
        <v>1.0617028033595299</v>
      </c>
      <c r="H61" s="47">
        <f t="shared" si="3"/>
        <v>-0.11680496431044586</v>
      </c>
      <c r="I61" s="48">
        <v>0.125</v>
      </c>
      <c r="J61" s="65" t="s">
        <v>148</v>
      </c>
    </row>
    <row r="62" spans="1:10" ht="43.2" outlineLevel="1" x14ac:dyDescent="0.3">
      <c r="A62" s="77"/>
      <c r="B62" s="41" t="s">
        <v>81</v>
      </c>
      <c r="C62" s="42" t="s">
        <v>82</v>
      </c>
      <c r="D62" s="43">
        <v>4</v>
      </c>
      <c r="E62" s="44" t="s">
        <v>70</v>
      </c>
      <c r="F62" s="45">
        <v>3.0460486322188398</v>
      </c>
      <c r="G62" s="46">
        <v>0.94252167411567001</v>
      </c>
      <c r="H62" s="47">
        <f t="shared" si="3"/>
        <v>1.0121267170606068</v>
      </c>
      <c r="I62" s="48">
        <v>0.125</v>
      </c>
      <c r="J62" s="65" t="s">
        <v>147</v>
      </c>
    </row>
    <row r="63" spans="1:10" outlineLevel="1" x14ac:dyDescent="0.3">
      <c r="A63" s="78"/>
      <c r="B63" s="49" t="s">
        <v>83</v>
      </c>
      <c r="C63" s="50" t="s">
        <v>84</v>
      </c>
      <c r="D63" s="51">
        <v>3</v>
      </c>
      <c r="E63" s="52" t="s">
        <v>70</v>
      </c>
      <c r="F63" s="53">
        <v>3.2363221884498401</v>
      </c>
      <c r="G63" s="54">
        <v>0.92743881097014003</v>
      </c>
      <c r="H63" s="55">
        <f t="shared" si="3"/>
        <v>-0.25481162277718045</v>
      </c>
      <c r="I63" s="56">
        <v>0.125</v>
      </c>
      <c r="J63" s="65" t="s">
        <v>149</v>
      </c>
    </row>
    <row r="64" spans="1:10" ht="28.8" outlineLevel="1" x14ac:dyDescent="0.3">
      <c r="A64" s="76" t="s">
        <v>85</v>
      </c>
      <c r="B64" s="41" t="s">
        <v>86</v>
      </c>
      <c r="C64" s="42" t="s">
        <v>87</v>
      </c>
      <c r="D64" s="43">
        <v>0.375</v>
      </c>
      <c r="E64" s="44" t="s">
        <v>70</v>
      </c>
      <c r="F64" s="45">
        <v>0.39803250478010999</v>
      </c>
      <c r="G64" s="46">
        <v>6.7900175311370006E-2</v>
      </c>
      <c r="H64" s="47">
        <f>((D64-F64)/G64)*-1</f>
        <v>0.33921127117109451</v>
      </c>
      <c r="I64" s="48">
        <v>0.1</v>
      </c>
      <c r="J64" s="65">
        <v>43.8</v>
      </c>
    </row>
    <row r="65" spans="1:10" ht="28.8" outlineLevel="1" x14ac:dyDescent="0.3">
      <c r="A65" s="77"/>
      <c r="B65" s="41" t="s">
        <v>88</v>
      </c>
      <c r="C65" s="42" t="s">
        <v>89</v>
      </c>
      <c r="D65" s="43">
        <v>6.5000000000000002E-2</v>
      </c>
      <c r="E65" s="44" t="s">
        <v>70</v>
      </c>
      <c r="F65" s="45">
        <v>6.1015917341524797E-2</v>
      </c>
      <c r="G65" s="46">
        <v>5.5787566176196998E-2</v>
      </c>
      <c r="H65" s="47">
        <f>((D65-F65)/G65)*-1</f>
        <v>-7.1415244140460493E-2</v>
      </c>
      <c r="I65" s="48">
        <v>0.1</v>
      </c>
      <c r="J65" s="65">
        <v>5.7</v>
      </c>
    </row>
    <row r="66" spans="1:10" ht="57.6" outlineLevel="1" x14ac:dyDescent="0.3">
      <c r="A66" s="77"/>
      <c r="B66" s="41" t="s">
        <v>90</v>
      </c>
      <c r="C66" s="42" t="s">
        <v>91</v>
      </c>
      <c r="D66" s="43">
        <v>3.1E-2</v>
      </c>
      <c r="E66" s="44" t="s">
        <v>70</v>
      </c>
      <c r="F66" s="45">
        <v>3.82521395655036E-2</v>
      </c>
      <c r="G66" s="46">
        <v>1.8742981656109901E-2</v>
      </c>
      <c r="H66" s="47">
        <f>((D66-F66)/G66)*-1</f>
        <v>0.38692560759880607</v>
      </c>
      <c r="I66" s="48">
        <v>0.1</v>
      </c>
      <c r="J66" s="65">
        <v>4.5999999999999996</v>
      </c>
    </row>
    <row r="67" spans="1:10" ht="57.6" outlineLevel="1" x14ac:dyDescent="0.3">
      <c r="A67" s="77"/>
      <c r="B67" s="41" t="s">
        <v>92</v>
      </c>
      <c r="C67" s="42" t="s">
        <v>93</v>
      </c>
      <c r="D67" s="43" t="s">
        <v>94</v>
      </c>
      <c r="E67" s="44" t="s">
        <v>70</v>
      </c>
      <c r="F67" s="45" t="s">
        <v>94</v>
      </c>
      <c r="G67" s="46" t="s">
        <v>94</v>
      </c>
      <c r="H67" s="47" t="s">
        <v>15</v>
      </c>
      <c r="I67" s="48">
        <v>0</v>
      </c>
      <c r="J67" s="65" t="s">
        <v>150</v>
      </c>
    </row>
    <row r="68" spans="1:10" ht="43.2" outlineLevel="1" x14ac:dyDescent="0.3">
      <c r="A68" s="77"/>
      <c r="B68" s="41" t="s">
        <v>95</v>
      </c>
      <c r="C68" s="42" t="s">
        <v>96</v>
      </c>
      <c r="D68" s="43" t="s">
        <v>15</v>
      </c>
      <c r="E68" s="44" t="s">
        <v>70</v>
      </c>
      <c r="F68" s="45">
        <v>81.048543689320297</v>
      </c>
      <c r="G68" s="46">
        <v>74.483499770448802</v>
      </c>
      <c r="H68" s="47" t="s">
        <v>15</v>
      </c>
      <c r="I68" s="48">
        <v>0</v>
      </c>
      <c r="J68" s="65" t="s">
        <v>150</v>
      </c>
    </row>
    <row r="69" spans="1:10" ht="43.2" outlineLevel="1" x14ac:dyDescent="0.3">
      <c r="A69" s="77"/>
      <c r="B69" s="41" t="s">
        <v>97</v>
      </c>
      <c r="C69" s="42" t="s">
        <v>98</v>
      </c>
      <c r="D69" s="43">
        <v>134</v>
      </c>
      <c r="E69" s="44" t="s">
        <v>70</v>
      </c>
      <c r="F69" s="45">
        <v>143.078313253012</v>
      </c>
      <c r="G69" s="46">
        <v>44.039951637829702</v>
      </c>
      <c r="H69" s="47">
        <f>((D69-F69)/G69)*-1</f>
        <v>0.20613812948000276</v>
      </c>
      <c r="I69" s="48">
        <v>0.1</v>
      </c>
      <c r="J69" s="65"/>
    </row>
    <row r="70" spans="1:10" ht="28.8" outlineLevel="1" x14ac:dyDescent="0.3">
      <c r="A70" s="77"/>
      <c r="B70" s="41" t="s">
        <v>99</v>
      </c>
      <c r="C70" s="42" t="s">
        <v>100</v>
      </c>
      <c r="D70" s="43">
        <v>0.99</v>
      </c>
      <c r="E70" s="44" t="s">
        <v>70</v>
      </c>
      <c r="F70" s="45">
        <v>0.89550972762645997</v>
      </c>
      <c r="G70" s="46">
        <v>0.11579599491949</v>
      </c>
      <c r="H70" s="47">
        <f t="shared" si="3"/>
        <v>0.81600639503323669</v>
      </c>
      <c r="I70" s="48">
        <v>0.1</v>
      </c>
      <c r="J70" s="65">
        <v>0.97</v>
      </c>
    </row>
    <row r="71" spans="1:10" ht="28.8" outlineLevel="1" x14ac:dyDescent="0.3">
      <c r="A71" s="77"/>
      <c r="B71" s="41" t="s">
        <v>101</v>
      </c>
      <c r="C71" s="42" t="s">
        <v>102</v>
      </c>
      <c r="D71" s="43">
        <v>0.01</v>
      </c>
      <c r="E71" s="44" t="s">
        <v>70</v>
      </c>
      <c r="F71" s="45">
        <v>1.38177424922332E-2</v>
      </c>
      <c r="G71" s="46">
        <v>1.8744941933190901E-2</v>
      </c>
      <c r="H71" s="47">
        <f>((D71-F71)/G71)*-1</f>
        <v>0.20366787509078804</v>
      </c>
      <c r="I71" s="48">
        <v>0.1</v>
      </c>
      <c r="J71" s="65">
        <v>0</v>
      </c>
    </row>
    <row r="72" spans="1:10" ht="100.8" outlineLevel="1" x14ac:dyDescent="0.3">
      <c r="A72" s="77"/>
      <c r="B72" s="41" t="s">
        <v>103</v>
      </c>
      <c r="C72" s="42" t="s">
        <v>104</v>
      </c>
      <c r="D72" s="43" t="s">
        <v>15</v>
      </c>
      <c r="E72" s="44" t="s">
        <v>70</v>
      </c>
      <c r="F72" s="45">
        <v>0.75888888888887995</v>
      </c>
      <c r="G72" s="46">
        <v>0.18573414641597999</v>
      </c>
      <c r="H72" s="47" t="s">
        <v>15</v>
      </c>
      <c r="I72" s="48">
        <v>0</v>
      </c>
      <c r="J72" s="65">
        <v>0.88</v>
      </c>
    </row>
    <row r="73" spans="1:10" ht="72" outlineLevel="1" x14ac:dyDescent="0.3">
      <c r="A73" s="77"/>
      <c r="B73" s="41" t="s">
        <v>105</v>
      </c>
      <c r="C73" s="42" t="s">
        <v>106</v>
      </c>
      <c r="D73" s="43">
        <v>0.8</v>
      </c>
      <c r="E73" s="44" t="s">
        <v>70</v>
      </c>
      <c r="F73" s="45">
        <v>0.89836252189141996</v>
      </c>
      <c r="G73" s="46">
        <v>0.16487093378125001</v>
      </c>
      <c r="H73" s="47">
        <f t="shared" si="3"/>
        <v>-0.59660317095023463</v>
      </c>
      <c r="I73" s="48">
        <v>0.1</v>
      </c>
      <c r="J73" s="65">
        <v>1</v>
      </c>
    </row>
    <row r="74" spans="1:10" ht="28.8" outlineLevel="1" x14ac:dyDescent="0.3">
      <c r="A74" s="77"/>
      <c r="B74" s="41" t="s">
        <v>107</v>
      </c>
      <c r="C74" s="42" t="s">
        <v>108</v>
      </c>
      <c r="D74" s="43">
        <v>0.87</v>
      </c>
      <c r="E74" s="44" t="s">
        <v>70</v>
      </c>
      <c r="F74" s="45">
        <v>0.90298882681563997</v>
      </c>
      <c r="G74" s="46">
        <v>0.14068465908391001</v>
      </c>
      <c r="H74" s="47">
        <f t="shared" si="3"/>
        <v>-0.23448773327846714</v>
      </c>
      <c r="I74" s="48">
        <v>0.1</v>
      </c>
      <c r="J74" s="65"/>
    </row>
    <row r="75" spans="1:10" ht="86.4" outlineLevel="1" x14ac:dyDescent="0.3">
      <c r="A75" s="77"/>
      <c r="B75" s="41" t="s">
        <v>109</v>
      </c>
      <c r="C75" s="42" t="s">
        <v>110</v>
      </c>
      <c r="D75" s="43">
        <v>0</v>
      </c>
      <c r="E75" s="44" t="s">
        <v>70</v>
      </c>
      <c r="F75" s="45">
        <v>2.0082644628099101E-2</v>
      </c>
      <c r="G75" s="46">
        <v>4.5417892898473103E-2</v>
      </c>
      <c r="H75" s="47">
        <f>((D75-F75)/G75)*-1</f>
        <v>0.44217473216980208</v>
      </c>
      <c r="I75" s="48">
        <v>0.1</v>
      </c>
      <c r="J75" s="65">
        <v>0</v>
      </c>
    </row>
    <row r="76" spans="1:10" ht="28.8" outlineLevel="1" x14ac:dyDescent="0.3">
      <c r="A76" s="78"/>
      <c r="B76" s="49" t="s">
        <v>111</v>
      </c>
      <c r="C76" s="50" t="s">
        <v>112</v>
      </c>
      <c r="D76" s="51">
        <v>0.52</v>
      </c>
      <c r="E76" s="52" t="s">
        <v>70</v>
      </c>
      <c r="F76" s="53">
        <v>0.59495991634714995</v>
      </c>
      <c r="G76" s="54">
        <v>0.17002288835005</v>
      </c>
      <c r="H76" s="55">
        <f t="shared" si="3"/>
        <v>-0.4408813253002703</v>
      </c>
      <c r="I76" s="56">
        <v>0.1</v>
      </c>
      <c r="J76" s="65">
        <v>0.52</v>
      </c>
    </row>
    <row r="77" spans="1:10" outlineLevel="1" x14ac:dyDescent="0.3">
      <c r="A77" s="59" t="s">
        <v>137</v>
      </c>
      <c r="B77" s="58"/>
      <c r="C77" s="58"/>
      <c r="D77" s="58"/>
      <c r="E77" s="58"/>
      <c r="F77" s="58"/>
      <c r="G77" s="58"/>
      <c r="H77" s="58"/>
      <c r="I77" s="58"/>
      <c r="J77" s="63"/>
    </row>
    <row r="78" spans="1:10" outlineLevel="1" x14ac:dyDescent="0.3">
      <c r="A78" s="71" t="s">
        <v>139</v>
      </c>
      <c r="B78" s="71"/>
      <c r="C78" s="71"/>
      <c r="D78" s="71"/>
      <c r="E78" s="71"/>
      <c r="F78" s="71"/>
      <c r="G78" s="71"/>
      <c r="H78" s="71"/>
      <c r="I78" s="71"/>
      <c r="J78" s="63"/>
    </row>
    <row r="79" spans="1:10" s="58" customFormat="1" x14ac:dyDescent="0.3"/>
    <row r="80" spans="1:10" s="58" customFormat="1" x14ac:dyDescent="0.3"/>
    <row r="81" s="58" customFormat="1" x14ac:dyDescent="0.3"/>
    <row r="82" s="58" customFormat="1" x14ac:dyDescent="0.3"/>
    <row r="83" s="58" customFormat="1" x14ac:dyDescent="0.3"/>
    <row r="84" s="58" customFormat="1" x14ac:dyDescent="0.3"/>
    <row r="85" s="58" customFormat="1" x14ac:dyDescent="0.3"/>
    <row r="86" s="58" customFormat="1" x14ac:dyDescent="0.3"/>
    <row r="87" s="58" customFormat="1" x14ac:dyDescent="0.3"/>
    <row r="88" s="58" customFormat="1" x14ac:dyDescent="0.3"/>
    <row r="89" s="58" customFormat="1" x14ac:dyDescent="0.3"/>
    <row r="90" s="58" customFormat="1" x14ac:dyDescent="0.3"/>
    <row r="91" s="58" customFormat="1" x14ac:dyDescent="0.3"/>
    <row r="92" s="58" customFormat="1" x14ac:dyDescent="0.3"/>
    <row r="93" s="58" customFormat="1" x14ac:dyDescent="0.3"/>
    <row r="94" s="58" customFormat="1" x14ac:dyDescent="0.3"/>
    <row r="95" s="58" customFormat="1" x14ac:dyDescent="0.3"/>
    <row r="96" s="58" customFormat="1" x14ac:dyDescent="0.3"/>
    <row r="97" s="58" customFormat="1" x14ac:dyDescent="0.3"/>
    <row r="98" s="58" customFormat="1" x14ac:dyDescent="0.3"/>
    <row r="99" s="58" customFormat="1" x14ac:dyDescent="0.3"/>
    <row r="100" s="58" customFormat="1" x14ac:dyDescent="0.3"/>
    <row r="101" s="58" customFormat="1" x14ac:dyDescent="0.3"/>
    <row r="102" s="58" customFormat="1" x14ac:dyDescent="0.3"/>
    <row r="103" s="58" customFormat="1" x14ac:dyDescent="0.3"/>
    <row r="104" s="58" customFormat="1" x14ac:dyDescent="0.3"/>
    <row r="105" s="58" customFormat="1" x14ac:dyDescent="0.3"/>
    <row r="106" s="58" customFormat="1" x14ac:dyDescent="0.3"/>
    <row r="107" s="58" customFormat="1" x14ac:dyDescent="0.3"/>
    <row r="108" s="58" customFormat="1" x14ac:dyDescent="0.3"/>
    <row r="109" s="58" customFormat="1" x14ac:dyDescent="0.3"/>
    <row r="110" s="58" customFormat="1" x14ac:dyDescent="0.3"/>
    <row r="111" s="58" customFormat="1" x14ac:dyDescent="0.3"/>
    <row r="112" s="58" customFormat="1" x14ac:dyDescent="0.3"/>
    <row r="113" s="58" customFormat="1" x14ac:dyDescent="0.3"/>
    <row r="114" s="58" customFormat="1" x14ac:dyDescent="0.3"/>
    <row r="115" s="58" customFormat="1" x14ac:dyDescent="0.3"/>
    <row r="116" s="58" customFormat="1" x14ac:dyDescent="0.3"/>
    <row r="117" s="58" customFormat="1" x14ac:dyDescent="0.3"/>
    <row r="118" s="58" customFormat="1" x14ac:dyDescent="0.3"/>
    <row r="119" s="58" customFormat="1" x14ac:dyDescent="0.3"/>
    <row r="120" s="58" customFormat="1" x14ac:dyDescent="0.3"/>
    <row r="121" s="58" customFormat="1" x14ac:dyDescent="0.3"/>
    <row r="122" s="58" customFormat="1" x14ac:dyDescent="0.3"/>
    <row r="123" s="58" customFormat="1" x14ac:dyDescent="0.3"/>
    <row r="124" s="58" customFormat="1" x14ac:dyDescent="0.3"/>
    <row r="125" s="58" customFormat="1" x14ac:dyDescent="0.3"/>
    <row r="126" s="58" customFormat="1" x14ac:dyDescent="0.3"/>
    <row r="127" s="58" customFormat="1" x14ac:dyDescent="0.3"/>
    <row r="128" s="58" customFormat="1" x14ac:dyDescent="0.3"/>
    <row r="129" s="58" customFormat="1" x14ac:dyDescent="0.3"/>
    <row r="130" s="58" customFormat="1" x14ac:dyDescent="0.3"/>
    <row r="131" s="58" customFormat="1" x14ac:dyDescent="0.3"/>
    <row r="132" s="58" customFormat="1" x14ac:dyDescent="0.3"/>
    <row r="133" s="58" customFormat="1" x14ac:dyDescent="0.3"/>
    <row r="134" s="58" customFormat="1" x14ac:dyDescent="0.3"/>
    <row r="135" s="58" customFormat="1" x14ac:dyDescent="0.3"/>
    <row r="136" s="58" customFormat="1" x14ac:dyDescent="0.3"/>
    <row r="137" s="58" customFormat="1" x14ac:dyDescent="0.3"/>
    <row r="138" s="58" customFormat="1" x14ac:dyDescent="0.3"/>
    <row r="139" s="58" customFormat="1" x14ac:dyDescent="0.3"/>
    <row r="140" s="58" customFormat="1" x14ac:dyDescent="0.3"/>
    <row r="141" s="58" customFormat="1" x14ac:dyDescent="0.3"/>
    <row r="142" s="58" customFormat="1" x14ac:dyDescent="0.3"/>
    <row r="143" s="58" customFormat="1" x14ac:dyDescent="0.3"/>
    <row r="144" s="58" customFormat="1" x14ac:dyDescent="0.3"/>
    <row r="145" s="58" customFormat="1" x14ac:dyDescent="0.3"/>
    <row r="146" s="58" customFormat="1" x14ac:dyDescent="0.3"/>
    <row r="147" s="58" customFormat="1" x14ac:dyDescent="0.3"/>
    <row r="148" s="58" customFormat="1" x14ac:dyDescent="0.3"/>
    <row r="149" s="58" customFormat="1" x14ac:dyDescent="0.3"/>
    <row r="150" s="58" customFormat="1" x14ac:dyDescent="0.3"/>
    <row r="151" s="58" customFormat="1" x14ac:dyDescent="0.3"/>
    <row r="152" s="58" customFormat="1" x14ac:dyDescent="0.3"/>
    <row r="153" s="58" customFormat="1" x14ac:dyDescent="0.3"/>
    <row r="154" s="58" customFormat="1" x14ac:dyDescent="0.3"/>
    <row r="155" s="58" customFormat="1" x14ac:dyDescent="0.3"/>
    <row r="156" s="58" customFormat="1" x14ac:dyDescent="0.3"/>
    <row r="157" s="58" customFormat="1" x14ac:dyDescent="0.3"/>
    <row r="158" s="58" customFormat="1" x14ac:dyDescent="0.3"/>
    <row r="159" s="58" customFormat="1" x14ac:dyDescent="0.3"/>
    <row r="160" s="58" customFormat="1" x14ac:dyDescent="0.3"/>
    <row r="161" s="58" customFormat="1" x14ac:dyDescent="0.3"/>
    <row r="162" s="58" customFormat="1" x14ac:dyDescent="0.3"/>
    <row r="163" s="58" customFormat="1" x14ac:dyDescent="0.3"/>
    <row r="164" s="58" customFormat="1" x14ac:dyDescent="0.3"/>
    <row r="165" s="58" customFormat="1" x14ac:dyDescent="0.3"/>
    <row r="166" s="58" customFormat="1" x14ac:dyDescent="0.3"/>
    <row r="167" s="58" customFormat="1" x14ac:dyDescent="0.3"/>
    <row r="168" s="58" customFormat="1" x14ac:dyDescent="0.3"/>
    <row r="169" s="58" customFormat="1" x14ac:dyDescent="0.3"/>
    <row r="170" s="58" customFormat="1" x14ac:dyDescent="0.3"/>
    <row r="171" s="58" customFormat="1" x14ac:dyDescent="0.3"/>
    <row r="172" s="58" customFormat="1" x14ac:dyDescent="0.3"/>
    <row r="173" s="58" customFormat="1" x14ac:dyDescent="0.3"/>
    <row r="174" s="58" customFormat="1" x14ac:dyDescent="0.3"/>
    <row r="175" s="58" customFormat="1" x14ac:dyDescent="0.3"/>
    <row r="176" s="58" customFormat="1" x14ac:dyDescent="0.3"/>
    <row r="177" s="58" customFormat="1" x14ac:dyDescent="0.3"/>
    <row r="178" s="58" customFormat="1" x14ac:dyDescent="0.3"/>
    <row r="179" s="58" customFormat="1" x14ac:dyDescent="0.3"/>
    <row r="180" s="58" customFormat="1" x14ac:dyDescent="0.3"/>
    <row r="181" s="58" customFormat="1" x14ac:dyDescent="0.3"/>
    <row r="182" s="58" customFormat="1" x14ac:dyDescent="0.3"/>
    <row r="183" s="58" customFormat="1" x14ac:dyDescent="0.3"/>
    <row r="184" s="58" customFormat="1" x14ac:dyDescent="0.3"/>
    <row r="185" s="58" customFormat="1" x14ac:dyDescent="0.3"/>
    <row r="186" s="58" customFormat="1" x14ac:dyDescent="0.3"/>
    <row r="187" s="58" customFormat="1" x14ac:dyDescent="0.3"/>
    <row r="188" s="58" customFormat="1" x14ac:dyDescent="0.3"/>
    <row r="189" s="58" customFormat="1" x14ac:dyDescent="0.3"/>
    <row r="190" s="58" customFormat="1" x14ac:dyDescent="0.3"/>
    <row r="191" s="58" customFormat="1" x14ac:dyDescent="0.3"/>
    <row r="192" s="58" customFormat="1" x14ac:dyDescent="0.3"/>
    <row r="193" s="58" customFormat="1" x14ac:dyDescent="0.3"/>
    <row r="194" s="58" customFormat="1" x14ac:dyDescent="0.3"/>
    <row r="195" s="58" customFormat="1" x14ac:dyDescent="0.3"/>
    <row r="196" s="58" customFormat="1" x14ac:dyDescent="0.3"/>
    <row r="197" s="58" customFormat="1" x14ac:dyDescent="0.3"/>
    <row r="198" s="58" customFormat="1" x14ac:dyDescent="0.3"/>
    <row r="199" s="58" customFormat="1" x14ac:dyDescent="0.3"/>
    <row r="200" s="58" customFormat="1" x14ac:dyDescent="0.3"/>
    <row r="201" s="58" customFormat="1" x14ac:dyDescent="0.3"/>
    <row r="202" s="58" customFormat="1" x14ac:dyDescent="0.3"/>
    <row r="203" s="58" customFormat="1" x14ac:dyDescent="0.3"/>
    <row r="204" s="58" customFormat="1" x14ac:dyDescent="0.3"/>
    <row r="205" s="58" customFormat="1" x14ac:dyDescent="0.3"/>
    <row r="206" s="58" customFormat="1" x14ac:dyDescent="0.3"/>
    <row r="207" s="58" customFormat="1" x14ac:dyDescent="0.3"/>
    <row r="208" s="58" customFormat="1" x14ac:dyDescent="0.3"/>
    <row r="209" s="58" customFormat="1" x14ac:dyDescent="0.3"/>
    <row r="210" s="58" customFormat="1" x14ac:dyDescent="0.3"/>
    <row r="211" s="58" customFormat="1" x14ac:dyDescent="0.3"/>
    <row r="212" s="58" customFormat="1" x14ac:dyDescent="0.3"/>
    <row r="213" s="58" customFormat="1" x14ac:dyDescent="0.3"/>
    <row r="214" s="58" customFormat="1" x14ac:dyDescent="0.3"/>
    <row r="215" s="58" customFormat="1" x14ac:dyDescent="0.3"/>
    <row r="216" s="58" customFormat="1" x14ac:dyDescent="0.3"/>
    <row r="217" s="58" customFormat="1" x14ac:dyDescent="0.3"/>
    <row r="218" s="58" customFormat="1" x14ac:dyDescent="0.3"/>
    <row r="219" s="58" customFormat="1" x14ac:dyDescent="0.3"/>
    <row r="220" s="58" customFormat="1" x14ac:dyDescent="0.3"/>
    <row r="221" s="58" customFormat="1" x14ac:dyDescent="0.3"/>
    <row r="222" s="58" customFormat="1" x14ac:dyDescent="0.3"/>
    <row r="223" s="58" customFormat="1" x14ac:dyDescent="0.3"/>
    <row r="224" s="58" customFormat="1" x14ac:dyDescent="0.3"/>
    <row r="225" s="58" customFormat="1" x14ac:dyDescent="0.3"/>
    <row r="226" s="58" customFormat="1" x14ac:dyDescent="0.3"/>
    <row r="227" s="58" customFormat="1" x14ac:dyDescent="0.3"/>
    <row r="228" s="58" customFormat="1" x14ac:dyDescent="0.3"/>
    <row r="229" s="58" customFormat="1" x14ac:dyDescent="0.3"/>
    <row r="230" s="58" customFormat="1" x14ac:dyDescent="0.3"/>
    <row r="231" s="58" customFormat="1" x14ac:dyDescent="0.3"/>
    <row r="232" s="58" customFormat="1" x14ac:dyDescent="0.3"/>
    <row r="233" s="58" customFormat="1" x14ac:dyDescent="0.3"/>
    <row r="234" s="58" customFormat="1" x14ac:dyDescent="0.3"/>
    <row r="235" s="58" customFormat="1" x14ac:dyDescent="0.3"/>
    <row r="236" s="58" customFormat="1" x14ac:dyDescent="0.3"/>
    <row r="237" s="58" customFormat="1" x14ac:dyDescent="0.3"/>
    <row r="238" s="58" customFormat="1" x14ac:dyDescent="0.3"/>
    <row r="239" s="58" customFormat="1" x14ac:dyDescent="0.3"/>
    <row r="240" s="58" customFormat="1" x14ac:dyDescent="0.3"/>
    <row r="241" s="58" customFormat="1" x14ac:dyDescent="0.3"/>
    <row r="242" s="58" customFormat="1" x14ac:dyDescent="0.3"/>
    <row r="243" s="58" customFormat="1" x14ac:dyDescent="0.3"/>
    <row r="244" s="58" customFormat="1" x14ac:dyDescent="0.3"/>
    <row r="245" s="58" customFormat="1" x14ac:dyDescent="0.3"/>
    <row r="246" s="58" customFormat="1" x14ac:dyDescent="0.3"/>
    <row r="247" s="58" customFormat="1" x14ac:dyDescent="0.3"/>
    <row r="248" s="58" customFormat="1" x14ac:dyDescent="0.3"/>
    <row r="249" s="58" customFormat="1" x14ac:dyDescent="0.3"/>
    <row r="250" s="58" customFormat="1" x14ac:dyDescent="0.3"/>
    <row r="251" s="58" customFormat="1" x14ac:dyDescent="0.3"/>
    <row r="252" s="58" customFormat="1" x14ac:dyDescent="0.3"/>
    <row r="253" s="58" customFormat="1" x14ac:dyDescent="0.3"/>
    <row r="254" s="58" customFormat="1" x14ac:dyDescent="0.3"/>
    <row r="255" s="58" customFormat="1" x14ac:dyDescent="0.3"/>
    <row r="256" s="58" customFormat="1" x14ac:dyDescent="0.3"/>
    <row r="257" s="58" customFormat="1" x14ac:dyDescent="0.3"/>
    <row r="258" s="58" customFormat="1" x14ac:dyDescent="0.3"/>
    <row r="259" s="58" customFormat="1" x14ac:dyDescent="0.3"/>
    <row r="260" s="58" customFormat="1" x14ac:dyDescent="0.3"/>
    <row r="261" s="58" customFormat="1" x14ac:dyDescent="0.3"/>
    <row r="262" s="58" customFormat="1" x14ac:dyDescent="0.3"/>
    <row r="263" s="58" customFormat="1" x14ac:dyDescent="0.3"/>
    <row r="264" s="58" customFormat="1" x14ac:dyDescent="0.3"/>
    <row r="265" s="58" customFormat="1" x14ac:dyDescent="0.3"/>
  </sheetData>
  <mergeCells count="12">
    <mergeCell ref="A24:J24"/>
    <mergeCell ref="A2:J2"/>
    <mergeCell ref="A78:I78"/>
    <mergeCell ref="A28:I28"/>
    <mergeCell ref="A4:J4"/>
    <mergeCell ref="A30:A36"/>
    <mergeCell ref="A37:A47"/>
    <mergeCell ref="A48:A55"/>
    <mergeCell ref="A56:A63"/>
    <mergeCell ref="A64:A76"/>
    <mergeCell ref="A8:D8"/>
    <mergeCell ref="A16:J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65"/>
  <sheetViews>
    <sheetView topLeftCell="A12" workbookViewId="0">
      <selection activeCell="D29" sqref="D29:D76"/>
    </sheetView>
  </sheetViews>
  <sheetFormatPr defaultColWidth="15.6640625" defaultRowHeight="14.4" outlineLevelRow="1" x14ac:dyDescent="0.3"/>
  <cols>
    <col min="1" max="1" width="25.6640625" style="1" customWidth="1"/>
    <col min="2" max="2" width="28.44140625" style="1" customWidth="1"/>
    <col min="3" max="3" width="25" style="1" customWidth="1"/>
    <col min="4" max="4" width="31.5546875" style="1" customWidth="1"/>
    <col min="5" max="5" width="21.109375" style="1" customWidth="1"/>
    <col min="6" max="6" width="27.33203125" style="1" customWidth="1"/>
    <col min="7" max="7" width="28" style="1" customWidth="1"/>
    <col min="8" max="8" width="31.5546875" style="1" customWidth="1"/>
    <col min="9" max="9" width="26.109375" style="1" customWidth="1"/>
    <col min="10" max="10" width="18.44140625" style="1" customWidth="1"/>
    <col min="11" max="24" width="15.6640625" style="58"/>
    <col min="25" max="16384" width="15.6640625" style="1"/>
  </cols>
  <sheetData>
    <row r="1" spans="1:32" s="58" customForma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32" s="58" customFormat="1" ht="35.25" customHeight="1" x14ac:dyDescent="0.3">
      <c r="A2" s="72" t="s">
        <v>140</v>
      </c>
      <c r="B2" s="73"/>
      <c r="C2" s="73"/>
      <c r="D2" s="73"/>
      <c r="E2" s="73"/>
      <c r="F2" s="73"/>
      <c r="G2" s="73"/>
      <c r="H2" s="73"/>
      <c r="I2" s="73"/>
      <c r="J2" s="73"/>
    </row>
    <row r="3" spans="1:32" s="58" customFormat="1" x14ac:dyDescent="0.3"/>
    <row r="4" spans="1:32" s="58" customFormat="1" ht="122.25" customHeight="1" x14ac:dyDescent="0.3">
      <c r="A4" s="72" t="s">
        <v>141</v>
      </c>
      <c r="B4" s="72"/>
      <c r="C4" s="72"/>
      <c r="D4" s="72"/>
      <c r="E4" s="72"/>
      <c r="F4" s="72"/>
      <c r="G4" s="72"/>
      <c r="H4" s="72"/>
      <c r="I4" s="72"/>
      <c r="J4" s="72"/>
    </row>
    <row r="5" spans="1:32" s="58" customFormat="1" ht="15" thickBo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32" s="58" customFormat="1" x14ac:dyDescent="0.3"/>
    <row r="7" spans="1:32" s="58" customFormat="1" x14ac:dyDescent="0.3"/>
    <row r="8" spans="1:32" outlineLevel="1" x14ac:dyDescent="0.3">
      <c r="A8" s="74" t="s">
        <v>134</v>
      </c>
      <c r="B8" s="74"/>
      <c r="C8" s="74"/>
      <c r="D8" s="74"/>
      <c r="E8" s="58"/>
      <c r="F8" s="58"/>
      <c r="G8" s="58"/>
      <c r="H8" s="58"/>
      <c r="I8" s="58"/>
      <c r="J8" s="58"/>
      <c r="Y8" s="58"/>
      <c r="Z8" s="58"/>
      <c r="AA8" s="58"/>
      <c r="AB8" s="58"/>
      <c r="AC8" s="58"/>
      <c r="AD8" s="58"/>
      <c r="AE8" s="58"/>
      <c r="AF8" s="58"/>
    </row>
    <row r="9" spans="1:32" ht="18" customHeight="1" outlineLevel="1" x14ac:dyDescent="0.3">
      <c r="A9" s="12" t="s">
        <v>124</v>
      </c>
      <c r="B9" s="4" t="s">
        <v>125</v>
      </c>
      <c r="C9" s="5" t="s">
        <v>126</v>
      </c>
      <c r="D9" s="34" t="s">
        <v>133</v>
      </c>
      <c r="E9" s="58"/>
      <c r="F9" s="58"/>
      <c r="G9" s="58"/>
      <c r="H9" s="58"/>
      <c r="I9" s="58"/>
      <c r="J9" s="58"/>
      <c r="Y9" s="58"/>
      <c r="Z9" s="58"/>
      <c r="AA9" s="58"/>
      <c r="AB9" s="58"/>
      <c r="AC9" s="58"/>
      <c r="AD9" s="58"/>
      <c r="AE9" s="58"/>
      <c r="AF9" s="58"/>
    </row>
    <row r="10" spans="1:32" outlineLevel="1" x14ac:dyDescent="0.3">
      <c r="A10" s="7" t="s">
        <v>127</v>
      </c>
      <c r="B10" s="8" t="s">
        <v>128</v>
      </c>
      <c r="C10" s="2" t="s">
        <v>129</v>
      </c>
      <c r="D10" s="2"/>
      <c r="E10" s="58"/>
      <c r="F10" s="58"/>
      <c r="G10" s="58"/>
      <c r="H10" s="58"/>
      <c r="I10" s="58"/>
      <c r="J10" s="58"/>
      <c r="Y10" s="58"/>
      <c r="Z10" s="58"/>
      <c r="AA10" s="58"/>
      <c r="AB10" s="58"/>
      <c r="AC10" s="58"/>
      <c r="AD10" s="58"/>
      <c r="AE10" s="58"/>
      <c r="AF10" s="58"/>
    </row>
    <row r="11" spans="1:32" outlineLevel="1" x14ac:dyDescent="0.3">
      <c r="A11" s="64" t="s">
        <v>130</v>
      </c>
      <c r="B11" s="63">
        <v>1.962882457673E-2</v>
      </c>
      <c r="C11" s="44">
        <v>-0.06</v>
      </c>
      <c r="D11" s="40">
        <f>AVERAGE(I18:I22)</f>
        <v>2.4990567966799819E-2</v>
      </c>
      <c r="E11" s="58"/>
      <c r="F11" s="58"/>
      <c r="G11" s="58"/>
      <c r="H11" s="58"/>
      <c r="I11" s="58"/>
      <c r="J11" s="58"/>
      <c r="Y11" s="58"/>
      <c r="Z11" s="58"/>
      <c r="AA11" s="58"/>
      <c r="AB11" s="58"/>
      <c r="AC11" s="58"/>
      <c r="AD11" s="58"/>
      <c r="AE11" s="58"/>
      <c r="AF11" s="58"/>
    </row>
    <row r="12" spans="1:32" outlineLevel="1" x14ac:dyDescent="0.3">
      <c r="A12" s="9" t="s">
        <v>131</v>
      </c>
      <c r="B12" s="10" t="s">
        <v>132</v>
      </c>
      <c r="C12" s="11" t="s">
        <v>70</v>
      </c>
      <c r="D12" s="11"/>
      <c r="E12" s="58"/>
      <c r="F12" s="58"/>
      <c r="G12" s="58"/>
      <c r="H12" s="58"/>
      <c r="I12" s="58"/>
      <c r="J12" s="58"/>
      <c r="Y12" s="58"/>
      <c r="Z12" s="58"/>
      <c r="AA12" s="58"/>
      <c r="AB12" s="58"/>
      <c r="AC12" s="58"/>
      <c r="AD12" s="58"/>
      <c r="AE12" s="58"/>
      <c r="AF12" s="58"/>
    </row>
    <row r="13" spans="1:32" s="58" customFormat="1" x14ac:dyDescent="0.3"/>
    <row r="14" spans="1:32" s="58" customFormat="1" x14ac:dyDescent="0.3"/>
    <row r="15" spans="1:32" s="58" customFormat="1" x14ac:dyDescent="0.3"/>
    <row r="16" spans="1:32" outlineLevel="1" x14ac:dyDescent="0.3">
      <c r="A16" s="74" t="s">
        <v>135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0" ht="28.8" outlineLevel="1" x14ac:dyDescent="0.3">
      <c r="A17" s="24" t="s">
        <v>113</v>
      </c>
      <c r="B17" s="4" t="s">
        <v>114</v>
      </c>
      <c r="C17" s="4" t="s">
        <v>115</v>
      </c>
      <c r="D17" s="4" t="s">
        <v>116</v>
      </c>
      <c r="E17" s="5" t="s">
        <v>117</v>
      </c>
      <c r="F17" s="27" t="s">
        <v>118</v>
      </c>
      <c r="G17" s="17" t="s">
        <v>119</v>
      </c>
      <c r="H17" s="18" t="s">
        <v>120</v>
      </c>
      <c r="I17" s="13" t="s">
        <v>121</v>
      </c>
      <c r="J17" s="14" t="s">
        <v>122</v>
      </c>
    </row>
    <row r="18" spans="1:10" outlineLevel="1" x14ac:dyDescent="0.3">
      <c r="A18" s="25" t="s">
        <v>9</v>
      </c>
      <c r="B18" s="8">
        <v>7</v>
      </c>
      <c r="C18" s="8">
        <v>6</v>
      </c>
      <c r="D18" s="8">
        <v>0.22</v>
      </c>
      <c r="E18" s="2">
        <v>0.22</v>
      </c>
      <c r="F18" s="28">
        <f>SUMPRODUCT(H30:H36,I30:I36)</f>
        <v>0.21019477716215193</v>
      </c>
      <c r="G18" s="19">
        <v>8.78823052528E-4</v>
      </c>
      <c r="H18" s="20">
        <v>0.64198398837609005</v>
      </c>
      <c r="I18" s="15">
        <f>(F18-G18)/H18</f>
        <v>0.32604544334367647</v>
      </c>
      <c r="J18" s="30">
        <v>-1.54655821564724E-2</v>
      </c>
    </row>
    <row r="19" spans="1:10" outlineLevel="1" x14ac:dyDescent="0.3">
      <c r="A19" s="25" t="s">
        <v>26</v>
      </c>
      <c r="B19" s="8">
        <v>11</v>
      </c>
      <c r="C19" s="8">
        <v>10</v>
      </c>
      <c r="D19" s="8">
        <v>0.22</v>
      </c>
      <c r="E19" s="2">
        <v>0.22</v>
      </c>
      <c r="F19" s="28">
        <f>SUMPRODUCT(H37:H47,I37:I47)</f>
        <v>-0.76878932267403333</v>
      </c>
      <c r="G19" s="21">
        <v>2.7685678952809201E-2</v>
      </c>
      <c r="H19" s="20">
        <v>0.53111072905615997</v>
      </c>
      <c r="I19" s="15">
        <f>(F19-G19)/H19</f>
        <v>-1.4996402031686744</v>
      </c>
      <c r="J19" s="30">
        <v>-1.76290804664576E-2</v>
      </c>
    </row>
    <row r="20" spans="1:10" outlineLevel="1" x14ac:dyDescent="0.3">
      <c r="A20" s="25" t="s">
        <v>49</v>
      </c>
      <c r="B20" s="8">
        <v>8</v>
      </c>
      <c r="C20" s="8">
        <v>4</v>
      </c>
      <c r="D20" s="8">
        <v>0.22</v>
      </c>
      <c r="E20" s="2">
        <v>0.22</v>
      </c>
      <c r="F20" s="28">
        <f>SUMPRODUCT(H48:H55,I48:I55)</f>
        <v>0.75236758752014099</v>
      </c>
      <c r="G20" s="21">
        <v>2.7961276203496998E-3</v>
      </c>
      <c r="H20" s="20">
        <v>0.64536284481193995</v>
      </c>
      <c r="I20" s="15">
        <f t="shared" ref="I20:I21" si="0">(F20-G20)/H20</f>
        <v>1.1614729077225043</v>
      </c>
      <c r="J20" s="31">
        <v>4.6802874903544003E-3</v>
      </c>
    </row>
    <row r="21" spans="1:10" outlineLevel="1" x14ac:dyDescent="0.3">
      <c r="A21" s="25" t="s">
        <v>123</v>
      </c>
      <c r="B21" s="8">
        <v>8</v>
      </c>
      <c r="C21" s="8">
        <v>8</v>
      </c>
      <c r="D21" s="8">
        <v>0.22</v>
      </c>
      <c r="E21" s="2">
        <v>0.22</v>
      </c>
      <c r="F21" s="28">
        <f>SUMPRODUCT(H56:H63,I56:I63)</f>
        <v>4.9448816186575754E-2</v>
      </c>
      <c r="G21" s="21">
        <v>-9.9999999999999998E-17</v>
      </c>
      <c r="H21" s="20">
        <v>0.84576048358403</v>
      </c>
      <c r="I21" s="15">
        <f t="shared" si="0"/>
        <v>5.846669021119251E-2</v>
      </c>
      <c r="J21" s="30">
        <v>3.9999999999999999E-16</v>
      </c>
    </row>
    <row r="22" spans="1:10" outlineLevel="1" x14ac:dyDescent="0.3">
      <c r="A22" s="26" t="s">
        <v>85</v>
      </c>
      <c r="B22" s="10">
        <v>12</v>
      </c>
      <c r="C22" s="10">
        <v>10</v>
      </c>
      <c r="D22" s="10">
        <v>0.12</v>
      </c>
      <c r="E22" s="11">
        <v>0.12</v>
      </c>
      <c r="F22" s="29">
        <f>SUMPRODUCT(H64:H76,I64:I76)</f>
        <v>0.10507365368742977</v>
      </c>
      <c r="G22" s="22">
        <v>4.0971490790242801E-2</v>
      </c>
      <c r="H22" s="23">
        <v>0.81546612927772</v>
      </c>
      <c r="I22" s="16">
        <f>(F22-G22)/H22</f>
        <v>7.8608001725300303E-2</v>
      </c>
      <c r="J22" s="32">
        <v>-2.75641892034806E-2</v>
      </c>
    </row>
    <row r="23" spans="1:10" s="58" customFormat="1" outlineLevel="1" x14ac:dyDescent="0.3">
      <c r="A23" s="59" t="s">
        <v>137</v>
      </c>
      <c r="B23" s="37"/>
      <c r="C23" s="37"/>
      <c r="D23" s="37"/>
      <c r="E23" s="37"/>
      <c r="F23" s="38"/>
      <c r="G23" s="38"/>
      <c r="H23" s="38"/>
      <c r="I23" s="38"/>
      <c r="J23" s="38"/>
    </row>
    <row r="24" spans="1:10" s="58" customFormat="1" outlineLevel="1" x14ac:dyDescent="0.3">
      <c r="A24" s="71" t="s">
        <v>138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 s="58" customFormat="1" x14ac:dyDescent="0.3"/>
    <row r="26" spans="1:10" s="58" customFormat="1" x14ac:dyDescent="0.3"/>
    <row r="27" spans="1:10" s="58" customFormat="1" x14ac:dyDescent="0.3"/>
    <row r="28" spans="1:10" outlineLevel="1" x14ac:dyDescent="0.3">
      <c r="A28" s="74" t="s">
        <v>136</v>
      </c>
      <c r="B28" s="74"/>
      <c r="C28" s="74"/>
      <c r="D28" s="74"/>
      <c r="E28" s="74"/>
      <c r="F28" s="74"/>
      <c r="G28" s="74"/>
      <c r="H28" s="74"/>
      <c r="I28" s="75"/>
      <c r="J28" s="61"/>
    </row>
    <row r="29" spans="1:10" ht="28.8" outlineLevel="1" x14ac:dyDescent="0.3">
      <c r="A29" s="57" t="s">
        <v>0</v>
      </c>
      <c r="B29" s="3" t="s">
        <v>1</v>
      </c>
      <c r="C29" s="6" t="s">
        <v>2</v>
      </c>
      <c r="D29" s="39" t="s">
        <v>3</v>
      </c>
      <c r="E29" s="5" t="s">
        <v>4</v>
      </c>
      <c r="F29" s="17" t="s">
        <v>5</v>
      </c>
      <c r="G29" s="18" t="s">
        <v>6</v>
      </c>
      <c r="H29" s="35" t="s">
        <v>7</v>
      </c>
      <c r="I29" s="36" t="s">
        <v>8</v>
      </c>
      <c r="J29" s="62"/>
    </row>
    <row r="30" spans="1:10" ht="28.8" outlineLevel="1" x14ac:dyDescent="0.3">
      <c r="A30" s="76" t="s">
        <v>9</v>
      </c>
      <c r="B30" s="41" t="s">
        <v>10</v>
      </c>
      <c r="C30" s="42" t="s">
        <v>11</v>
      </c>
      <c r="D30" s="43">
        <v>0.122</v>
      </c>
      <c r="E30" s="44" t="s">
        <v>12</v>
      </c>
      <c r="F30" s="45">
        <v>0.12288495575221001</v>
      </c>
      <c r="G30" s="46">
        <v>9.7899001240949E-3</v>
      </c>
      <c r="H30" s="47">
        <f>((D30-F30)/G30)*-1</f>
        <v>9.0394768178682069E-2</v>
      </c>
      <c r="I30" s="48">
        <v>0.16666666669999999</v>
      </c>
      <c r="J30" s="80"/>
    </row>
    <row r="31" spans="1:10" ht="43.2" outlineLevel="1" x14ac:dyDescent="0.3">
      <c r="A31" s="77"/>
      <c r="B31" s="41" t="s">
        <v>13</v>
      </c>
      <c r="C31" s="42" t="s">
        <v>14</v>
      </c>
      <c r="D31" s="43" t="s">
        <v>15</v>
      </c>
      <c r="E31" s="44" t="s">
        <v>15</v>
      </c>
      <c r="F31" s="45">
        <v>2.9930703624733501E-2</v>
      </c>
      <c r="G31" s="46">
        <v>7.6511796745034003E-3</v>
      </c>
      <c r="H31" s="47" t="s">
        <v>15</v>
      </c>
      <c r="I31" s="48">
        <v>0</v>
      </c>
      <c r="J31" s="80"/>
    </row>
    <row r="32" spans="1:10" ht="43.2" outlineLevel="1" x14ac:dyDescent="0.3">
      <c r="A32" s="77"/>
      <c r="B32" s="41" t="s">
        <v>16</v>
      </c>
      <c r="C32" s="42" t="s">
        <v>17</v>
      </c>
      <c r="D32" s="43">
        <v>7.8E-2</v>
      </c>
      <c r="E32" s="44" t="s">
        <v>12</v>
      </c>
      <c r="F32" s="45">
        <v>8.2239776951669993E-2</v>
      </c>
      <c r="G32" s="46">
        <v>1.04663258427615E-2</v>
      </c>
      <c r="H32" s="47">
        <f t="shared" ref="H32:H37" si="1">((D32-F32)/G32)*-1</f>
        <v>0.4050874218293346</v>
      </c>
      <c r="I32" s="48">
        <v>0.16666666669999999</v>
      </c>
      <c r="J32" s="80"/>
    </row>
    <row r="33" spans="1:10" ht="28.8" outlineLevel="1" x14ac:dyDescent="0.3">
      <c r="A33" s="77"/>
      <c r="B33" s="41" t="s">
        <v>18</v>
      </c>
      <c r="C33" s="42" t="s">
        <v>19</v>
      </c>
      <c r="D33" s="43">
        <v>0.113</v>
      </c>
      <c r="E33" s="44" t="s">
        <v>12</v>
      </c>
      <c r="F33" s="45">
        <v>0.11305557280347001</v>
      </c>
      <c r="G33" s="46">
        <v>1.7751870275608799E-2</v>
      </c>
      <c r="H33" s="47">
        <f t="shared" si="1"/>
        <v>3.1305323105227981E-3</v>
      </c>
      <c r="I33" s="48">
        <v>0.16666666669999999</v>
      </c>
      <c r="J33" s="80"/>
    </row>
    <row r="34" spans="1:10" ht="28.8" outlineLevel="1" x14ac:dyDescent="0.3">
      <c r="A34" s="77"/>
      <c r="B34" s="41" t="s">
        <v>20</v>
      </c>
      <c r="C34" s="42" t="s">
        <v>21</v>
      </c>
      <c r="D34" s="43">
        <v>0.159</v>
      </c>
      <c r="E34" s="44" t="s">
        <v>12</v>
      </c>
      <c r="F34" s="45">
        <v>0.15521605916534001</v>
      </c>
      <c r="G34" s="46">
        <v>2.0141922235351301E-2</v>
      </c>
      <c r="H34" s="47">
        <f t="shared" si="1"/>
        <v>-0.18786393823022307</v>
      </c>
      <c r="I34" s="48">
        <v>0.16666666669999999</v>
      </c>
      <c r="J34" s="80"/>
    </row>
    <row r="35" spans="1:10" ht="28.8" outlineLevel="1" x14ac:dyDescent="0.3">
      <c r="A35" s="77"/>
      <c r="B35" s="41" t="s">
        <v>22</v>
      </c>
      <c r="C35" s="42" t="s">
        <v>23</v>
      </c>
      <c r="D35" s="43">
        <v>0.123</v>
      </c>
      <c r="E35" s="44" t="s">
        <v>12</v>
      </c>
      <c r="F35" s="45">
        <v>0.13488706820193999</v>
      </c>
      <c r="G35" s="46">
        <v>1.62946153473577E-2</v>
      </c>
      <c r="H35" s="47">
        <f t="shared" si="1"/>
        <v>0.72950897879694809</v>
      </c>
      <c r="I35" s="48">
        <v>0.16666666669999999</v>
      </c>
      <c r="J35" s="80"/>
    </row>
    <row r="36" spans="1:10" ht="43.2" outlineLevel="1" x14ac:dyDescent="0.3">
      <c r="A36" s="78"/>
      <c r="B36" s="49" t="s">
        <v>24</v>
      </c>
      <c r="C36" s="50" t="s">
        <v>25</v>
      </c>
      <c r="D36" s="51">
        <v>155.54</v>
      </c>
      <c r="E36" s="52" t="s">
        <v>12</v>
      </c>
      <c r="F36" s="53">
        <v>159.54570080862501</v>
      </c>
      <c r="G36" s="54">
        <v>18.1326535341145</v>
      </c>
      <c r="H36" s="55">
        <f t="shared" si="1"/>
        <v>0.22091089983541334</v>
      </c>
      <c r="I36" s="56">
        <v>0.16666666669999999</v>
      </c>
      <c r="J36" s="80"/>
    </row>
    <row r="37" spans="1:10" ht="43.2" outlineLevel="1" x14ac:dyDescent="0.3">
      <c r="A37" s="76" t="s">
        <v>26</v>
      </c>
      <c r="B37" s="41" t="s">
        <v>27</v>
      </c>
      <c r="C37" s="42" t="s">
        <v>28</v>
      </c>
      <c r="D37" s="43">
        <v>-7.8</v>
      </c>
      <c r="E37" s="44" t="s">
        <v>12</v>
      </c>
      <c r="F37" s="45">
        <v>6.7829307568437898</v>
      </c>
      <c r="G37" s="46">
        <v>23.4532303890322</v>
      </c>
      <c r="H37" s="47">
        <f t="shared" si="1"/>
        <v>0.62178772454575959</v>
      </c>
      <c r="I37" s="48">
        <v>0.1</v>
      </c>
      <c r="J37" s="79"/>
    </row>
    <row r="38" spans="1:10" ht="43.2" outlineLevel="1" x14ac:dyDescent="0.3">
      <c r="A38" s="77"/>
      <c r="B38" s="41" t="s">
        <v>29</v>
      </c>
      <c r="C38" s="42" t="s">
        <v>30</v>
      </c>
      <c r="D38" s="43" t="s">
        <v>15</v>
      </c>
      <c r="E38" s="44" t="s">
        <v>15</v>
      </c>
      <c r="F38" s="45">
        <v>0.12635161290322</v>
      </c>
      <c r="G38" s="46">
        <v>1.4263551242899601E-2</v>
      </c>
      <c r="H38" s="47" t="s">
        <v>15</v>
      </c>
      <c r="I38" s="48">
        <v>0</v>
      </c>
      <c r="J38" s="79"/>
    </row>
    <row r="39" spans="1:10" ht="43.2" outlineLevel="1" x14ac:dyDescent="0.3">
      <c r="A39" s="77"/>
      <c r="B39" s="41" t="s">
        <v>31</v>
      </c>
      <c r="C39" s="42" t="s">
        <v>32</v>
      </c>
      <c r="D39" s="43">
        <v>0.19500000000000001</v>
      </c>
      <c r="E39" s="44" t="s">
        <v>12</v>
      </c>
      <c r="F39" s="45">
        <v>0.19739429784651999</v>
      </c>
      <c r="G39" s="46">
        <v>9.9353097635121995E-3</v>
      </c>
      <c r="H39" s="47">
        <f t="shared" ref="H39:H47" si="2">((D39-F39)/G39)*-1</f>
        <v>0.24098874655253649</v>
      </c>
      <c r="I39" s="48">
        <v>0.1</v>
      </c>
      <c r="J39" s="79"/>
    </row>
    <row r="40" spans="1:10" ht="43.2" outlineLevel="1" x14ac:dyDescent="0.3">
      <c r="A40" s="77"/>
      <c r="B40" s="41" t="s">
        <v>33</v>
      </c>
      <c r="C40" s="42" t="s">
        <v>34</v>
      </c>
      <c r="D40" s="43">
        <v>11</v>
      </c>
      <c r="E40" s="44" t="s">
        <v>12</v>
      </c>
      <c r="F40" s="45">
        <v>4.74016418364244</v>
      </c>
      <c r="G40" s="46">
        <v>24.850001005493599</v>
      </c>
      <c r="H40" s="47">
        <f t="shared" si="2"/>
        <v>-0.25190485163254905</v>
      </c>
      <c r="I40" s="48">
        <v>0.1</v>
      </c>
      <c r="J40" s="79"/>
    </row>
    <row r="41" spans="1:10" ht="86.4" outlineLevel="1" x14ac:dyDescent="0.3">
      <c r="A41" s="77"/>
      <c r="B41" s="41" t="s">
        <v>35</v>
      </c>
      <c r="C41" s="42" t="s">
        <v>36</v>
      </c>
      <c r="D41" s="43">
        <v>4.3999999999999997E-2</v>
      </c>
      <c r="E41" s="44" t="s">
        <v>12</v>
      </c>
      <c r="F41" s="45">
        <v>4.0329084588644301E-2</v>
      </c>
      <c r="G41" s="46">
        <v>5.1461492007141996E-3</v>
      </c>
      <c r="H41" s="47">
        <f t="shared" si="2"/>
        <v>-0.71333248768734392</v>
      </c>
      <c r="I41" s="48">
        <v>0.1</v>
      </c>
      <c r="J41" s="79"/>
    </row>
    <row r="42" spans="1:10" ht="43.2" outlineLevel="1" x14ac:dyDescent="0.3">
      <c r="A42" s="77"/>
      <c r="B42" s="41" t="s">
        <v>37</v>
      </c>
      <c r="C42" s="42" t="s">
        <v>38</v>
      </c>
      <c r="D42" s="43">
        <v>9.8000000000000007</v>
      </c>
      <c r="E42" s="44" t="s">
        <v>12</v>
      </c>
      <c r="F42" s="45">
        <v>5.4396733403582704</v>
      </c>
      <c r="G42" s="46">
        <v>25.199242230879101</v>
      </c>
      <c r="H42" s="47">
        <f t="shared" si="2"/>
        <v>-0.17303403886877974</v>
      </c>
      <c r="I42" s="48">
        <v>0.1</v>
      </c>
      <c r="J42" s="79"/>
    </row>
    <row r="43" spans="1:10" ht="43.2" outlineLevel="1" x14ac:dyDescent="0.3">
      <c r="A43" s="77"/>
      <c r="B43" s="41" t="s">
        <v>39</v>
      </c>
      <c r="C43" s="42" t="s">
        <v>40</v>
      </c>
      <c r="D43" s="43">
        <v>0.158</v>
      </c>
      <c r="E43" s="44" t="s">
        <v>12</v>
      </c>
      <c r="F43" s="45">
        <v>0.15466708385481001</v>
      </c>
      <c r="G43" s="46">
        <v>6.2809219348964E-3</v>
      </c>
      <c r="H43" s="47">
        <f t="shared" si="2"/>
        <v>-0.53064123065636615</v>
      </c>
      <c r="I43" s="48">
        <v>0.1</v>
      </c>
      <c r="J43" s="79"/>
    </row>
    <row r="44" spans="1:10" ht="57.6" outlineLevel="1" x14ac:dyDescent="0.3">
      <c r="A44" s="77"/>
      <c r="B44" s="41" t="s">
        <v>41</v>
      </c>
      <c r="C44" s="42" t="s">
        <v>42</v>
      </c>
      <c r="D44" s="43">
        <v>21.2</v>
      </c>
      <c r="E44" s="44" t="s">
        <v>12</v>
      </c>
      <c r="F44" s="45">
        <v>16.468471896955499</v>
      </c>
      <c r="G44" s="46">
        <v>1.4228973002908001</v>
      </c>
      <c r="H44" s="47">
        <f t="shared" si="2"/>
        <v>-3.3252773071377035</v>
      </c>
      <c r="I44" s="48">
        <v>0.1</v>
      </c>
      <c r="J44" s="79"/>
    </row>
    <row r="45" spans="1:10" ht="43.2" outlineLevel="1" x14ac:dyDescent="0.3">
      <c r="A45" s="77"/>
      <c r="B45" s="41" t="s">
        <v>43</v>
      </c>
      <c r="C45" s="42" t="s">
        <v>44</v>
      </c>
      <c r="D45" s="43">
        <v>13.8</v>
      </c>
      <c r="E45" s="44" t="s">
        <v>12</v>
      </c>
      <c r="F45" s="45">
        <v>12.103196347031901</v>
      </c>
      <c r="G45" s="46">
        <v>1.33388122558019</v>
      </c>
      <c r="H45" s="47">
        <f t="shared" si="2"/>
        <v>-1.2720800176417897</v>
      </c>
      <c r="I45" s="48">
        <v>0.1</v>
      </c>
      <c r="J45" s="79"/>
    </row>
    <row r="46" spans="1:10" ht="43.2" outlineLevel="1" x14ac:dyDescent="0.3">
      <c r="A46" s="77"/>
      <c r="B46" s="41" t="s">
        <v>45</v>
      </c>
      <c r="C46" s="42" t="s">
        <v>46</v>
      </c>
      <c r="D46" s="43">
        <v>7.2</v>
      </c>
      <c r="E46" s="44" t="s">
        <v>12</v>
      </c>
      <c r="F46" s="45">
        <v>6.0169602087410299</v>
      </c>
      <c r="G46" s="46">
        <v>0.97075346721375</v>
      </c>
      <c r="H46" s="47">
        <f t="shared" si="2"/>
        <v>-1.2186820147596518</v>
      </c>
      <c r="I46" s="48">
        <v>0.1</v>
      </c>
      <c r="J46" s="79"/>
    </row>
    <row r="47" spans="1:10" ht="28.8" outlineLevel="1" x14ac:dyDescent="0.3">
      <c r="A47" s="78"/>
      <c r="B47" s="49" t="s">
        <v>47</v>
      </c>
      <c r="C47" s="50" t="s">
        <v>48</v>
      </c>
      <c r="D47" s="51">
        <v>1.2</v>
      </c>
      <c r="E47" s="52" t="s">
        <v>12</v>
      </c>
      <c r="F47" s="53">
        <v>1.0107302022625899</v>
      </c>
      <c r="G47" s="54">
        <v>0.17759842869681</v>
      </c>
      <c r="H47" s="55">
        <f t="shared" si="2"/>
        <v>-1.0657177494544448</v>
      </c>
      <c r="I47" s="56">
        <v>0.1</v>
      </c>
      <c r="J47" s="79"/>
    </row>
    <row r="48" spans="1:10" ht="43.2" outlineLevel="1" x14ac:dyDescent="0.3">
      <c r="A48" s="76" t="s">
        <v>49</v>
      </c>
      <c r="B48" s="41" t="s">
        <v>50</v>
      </c>
      <c r="C48" s="42" t="s">
        <v>51</v>
      </c>
      <c r="D48" s="43" t="s">
        <v>15</v>
      </c>
      <c r="E48" s="44" t="s">
        <v>15</v>
      </c>
      <c r="F48" s="45">
        <v>0.81353288451578998</v>
      </c>
      <c r="G48" s="46">
        <v>0.73570486263345003</v>
      </c>
      <c r="H48" s="47" t="s">
        <v>15</v>
      </c>
      <c r="I48" s="48">
        <v>0</v>
      </c>
      <c r="J48" s="79"/>
    </row>
    <row r="49" spans="1:10" ht="28.8" outlineLevel="1" x14ac:dyDescent="0.3">
      <c r="A49" s="77"/>
      <c r="B49" s="41" t="s">
        <v>52</v>
      </c>
      <c r="C49" s="42" t="s">
        <v>53</v>
      </c>
      <c r="D49" s="43" t="s">
        <v>15</v>
      </c>
      <c r="E49" s="44" t="s">
        <v>15</v>
      </c>
      <c r="F49" s="45">
        <v>0.74023892188213003</v>
      </c>
      <c r="G49" s="46">
        <v>0.59309297036875996</v>
      </c>
      <c r="H49" s="47" t="s">
        <v>15</v>
      </c>
      <c r="I49" s="48">
        <v>0</v>
      </c>
      <c r="J49" s="79"/>
    </row>
    <row r="50" spans="1:10" ht="28.8" outlineLevel="1" x14ac:dyDescent="0.3">
      <c r="A50" s="77"/>
      <c r="B50" s="41" t="s">
        <v>54</v>
      </c>
      <c r="C50" s="42" t="s">
        <v>55</v>
      </c>
      <c r="D50" s="43">
        <v>0</v>
      </c>
      <c r="E50" s="44" t="s">
        <v>12</v>
      </c>
      <c r="F50" s="45">
        <v>0.80797108565192999</v>
      </c>
      <c r="G50" s="46">
        <v>0.67569320844332004</v>
      </c>
      <c r="H50" s="47">
        <f>((D50-F50)/G50)*-1</f>
        <v>1.1957661784308224</v>
      </c>
      <c r="I50" s="48">
        <v>0.25</v>
      </c>
      <c r="J50" s="79"/>
    </row>
    <row r="51" spans="1:10" ht="57.6" outlineLevel="1" x14ac:dyDescent="0.3">
      <c r="A51" s="77"/>
      <c r="B51" s="41" t="s">
        <v>56</v>
      </c>
      <c r="C51" s="42" t="s">
        <v>57</v>
      </c>
      <c r="D51" s="43" t="s">
        <v>15</v>
      </c>
      <c r="E51" s="44" t="s">
        <v>15</v>
      </c>
      <c r="F51" s="45">
        <v>0.94983539603959999</v>
      </c>
      <c r="G51" s="46">
        <v>0.90852900915732004</v>
      </c>
      <c r="H51" s="47" t="s">
        <v>15</v>
      </c>
      <c r="I51" s="48">
        <v>0</v>
      </c>
      <c r="J51" s="79"/>
    </row>
    <row r="52" spans="1:10" outlineLevel="1" x14ac:dyDescent="0.3">
      <c r="A52" s="77"/>
      <c r="B52" s="41" t="s">
        <v>58</v>
      </c>
      <c r="C52" s="42" t="s">
        <v>59</v>
      </c>
      <c r="D52" s="43" t="s">
        <v>15</v>
      </c>
      <c r="E52" s="44" t="s">
        <v>15</v>
      </c>
      <c r="F52" s="45">
        <v>0.84029634002360998</v>
      </c>
      <c r="G52" s="46">
        <v>0.70448660777192995</v>
      </c>
      <c r="H52" s="47" t="s">
        <v>15</v>
      </c>
      <c r="I52" s="48">
        <v>0</v>
      </c>
      <c r="J52" s="79"/>
    </row>
    <row r="53" spans="1:10" ht="28.8" outlineLevel="1" x14ac:dyDescent="0.3">
      <c r="A53" s="77"/>
      <c r="B53" s="41" t="s">
        <v>60</v>
      </c>
      <c r="C53" s="42" t="s">
        <v>61</v>
      </c>
      <c r="D53" s="43">
        <v>0</v>
      </c>
      <c r="E53" s="44" t="s">
        <v>62</v>
      </c>
      <c r="F53" s="45">
        <v>0.55878879310343998</v>
      </c>
      <c r="G53" s="46">
        <v>0.46523934404863998</v>
      </c>
      <c r="H53" s="47">
        <f>((D53-F53)/G53)*-1</f>
        <v>1.201078112269498</v>
      </c>
      <c r="I53" s="48">
        <v>0.25</v>
      </c>
      <c r="J53" s="79"/>
    </row>
    <row r="54" spans="1:10" ht="86.4" outlineLevel="1" x14ac:dyDescent="0.3">
      <c r="A54" s="77"/>
      <c r="B54" s="41" t="s">
        <v>63</v>
      </c>
      <c r="C54" s="42" t="s">
        <v>64</v>
      </c>
      <c r="D54" s="43">
        <v>2.5999999999999999E-2</v>
      </c>
      <c r="E54" s="44" t="s">
        <v>12</v>
      </c>
      <c r="F54" s="45">
        <v>2.4017719568566999E-2</v>
      </c>
      <c r="G54" s="46">
        <v>4.6382503220542999E-3</v>
      </c>
      <c r="H54" s="47">
        <f>((D54-F54)/G54)*-1</f>
        <v>-0.42737676791774359</v>
      </c>
      <c r="I54" s="48">
        <v>0.25</v>
      </c>
      <c r="J54" s="79"/>
    </row>
    <row r="55" spans="1:10" ht="28.8" outlineLevel="1" x14ac:dyDescent="0.3">
      <c r="A55" s="78"/>
      <c r="B55" s="49" t="s">
        <v>65</v>
      </c>
      <c r="C55" s="50" t="s">
        <v>66</v>
      </c>
      <c r="D55" s="51">
        <v>0.81</v>
      </c>
      <c r="E55" s="52" t="s">
        <v>12</v>
      </c>
      <c r="F55" s="53">
        <v>0.99421035805626001</v>
      </c>
      <c r="G55" s="54">
        <v>0.17712486276104999</v>
      </c>
      <c r="H55" s="55">
        <f>((D55-F55)/G55)*-1</f>
        <v>1.0400028272979871</v>
      </c>
      <c r="I55" s="56">
        <v>0.25</v>
      </c>
      <c r="J55" s="79"/>
    </row>
    <row r="56" spans="1:10" outlineLevel="1" x14ac:dyDescent="0.3">
      <c r="A56" s="76" t="s">
        <v>67</v>
      </c>
      <c r="B56" s="41" t="s">
        <v>68</v>
      </c>
      <c r="C56" s="42" t="s">
        <v>69</v>
      </c>
      <c r="D56" s="43">
        <v>3</v>
      </c>
      <c r="E56" s="44" t="s">
        <v>70</v>
      </c>
      <c r="F56" s="45">
        <v>3.4978723404255301</v>
      </c>
      <c r="G56" s="46">
        <v>0.92833591583590003</v>
      </c>
      <c r="H56" s="47">
        <f t="shared" ref="H56:H76" si="3">(D56-F56)/G56</f>
        <v>-0.53630623563371638</v>
      </c>
      <c r="I56" s="48">
        <v>0.125</v>
      </c>
      <c r="J56" s="79"/>
    </row>
    <row r="57" spans="1:10" ht="28.8" outlineLevel="1" x14ac:dyDescent="0.3">
      <c r="A57" s="77"/>
      <c r="B57" s="41" t="s">
        <v>71</v>
      </c>
      <c r="C57" s="42" t="s">
        <v>72</v>
      </c>
      <c r="D57" s="43">
        <v>3</v>
      </c>
      <c r="E57" s="44" t="s">
        <v>70</v>
      </c>
      <c r="F57" s="45">
        <v>3.0881458966565298</v>
      </c>
      <c r="G57" s="46">
        <v>1.0401542454625501</v>
      </c>
      <c r="H57" s="47">
        <f t="shared" si="3"/>
        <v>-8.4743101363136675E-2</v>
      </c>
      <c r="I57" s="48">
        <v>0.125</v>
      </c>
      <c r="J57" s="79"/>
    </row>
    <row r="58" spans="1:10" ht="28.8" outlineLevel="1" x14ac:dyDescent="0.3">
      <c r="A58" s="77"/>
      <c r="B58" s="41" t="s">
        <v>73</v>
      </c>
      <c r="C58" s="42" t="s">
        <v>74</v>
      </c>
      <c r="D58" s="43">
        <v>4</v>
      </c>
      <c r="E58" s="44" t="s">
        <v>70</v>
      </c>
      <c r="F58" s="45">
        <v>3.2793313069908798</v>
      </c>
      <c r="G58" s="46">
        <v>1.03837796669881</v>
      </c>
      <c r="H58" s="47">
        <f t="shared" si="3"/>
        <v>0.69403311329905748</v>
      </c>
      <c r="I58" s="48">
        <v>0.125</v>
      </c>
      <c r="J58" s="79"/>
    </row>
    <row r="59" spans="1:10" ht="28.8" outlineLevel="1" x14ac:dyDescent="0.3">
      <c r="A59" s="77"/>
      <c r="B59" s="41" t="s">
        <v>75</v>
      </c>
      <c r="C59" s="42" t="s">
        <v>76</v>
      </c>
      <c r="D59" s="43">
        <v>3</v>
      </c>
      <c r="E59" s="44" t="s">
        <v>70</v>
      </c>
      <c r="F59" s="45">
        <v>3.0729483282674699</v>
      </c>
      <c r="G59" s="46">
        <v>1.00447348457532</v>
      </c>
      <c r="H59" s="47">
        <f t="shared" si="3"/>
        <v>-7.2623448391284928E-2</v>
      </c>
      <c r="I59" s="48">
        <v>0.125</v>
      </c>
      <c r="J59" s="79"/>
    </row>
    <row r="60" spans="1:10" outlineLevel="1" x14ac:dyDescent="0.3">
      <c r="A60" s="77"/>
      <c r="B60" s="41" t="s">
        <v>77</v>
      </c>
      <c r="C60" s="42" t="s">
        <v>78</v>
      </c>
      <c r="D60" s="43">
        <v>3</v>
      </c>
      <c r="E60" s="44" t="s">
        <v>70</v>
      </c>
      <c r="F60" s="45">
        <v>3.2343465045592699</v>
      </c>
      <c r="G60" s="46">
        <v>0.95542471043704003</v>
      </c>
      <c r="H60" s="47">
        <f t="shared" si="3"/>
        <v>-0.24527992839129387</v>
      </c>
      <c r="I60" s="48">
        <v>0.125</v>
      </c>
      <c r="J60" s="79"/>
    </row>
    <row r="61" spans="1:10" outlineLevel="1" x14ac:dyDescent="0.3">
      <c r="A61" s="77"/>
      <c r="B61" s="41" t="s">
        <v>79</v>
      </c>
      <c r="C61" s="42" t="s">
        <v>80</v>
      </c>
      <c r="D61" s="43">
        <v>3</v>
      </c>
      <c r="E61" s="44" t="s">
        <v>70</v>
      </c>
      <c r="F61" s="45">
        <v>3.1240121580547102</v>
      </c>
      <c r="G61" s="46">
        <v>1.0617028033595299</v>
      </c>
      <c r="H61" s="47">
        <f t="shared" si="3"/>
        <v>-0.11680496431044586</v>
      </c>
      <c r="I61" s="48">
        <v>0.125</v>
      </c>
      <c r="J61" s="79"/>
    </row>
    <row r="62" spans="1:10" ht="43.2" outlineLevel="1" x14ac:dyDescent="0.3">
      <c r="A62" s="77"/>
      <c r="B62" s="41" t="s">
        <v>81</v>
      </c>
      <c r="C62" s="42" t="s">
        <v>82</v>
      </c>
      <c r="D62" s="43">
        <v>4</v>
      </c>
      <c r="E62" s="44" t="s">
        <v>70</v>
      </c>
      <c r="F62" s="45">
        <v>3.0460486322188398</v>
      </c>
      <c r="G62" s="46">
        <v>0.94252167411567001</v>
      </c>
      <c r="H62" s="47">
        <f t="shared" si="3"/>
        <v>1.0121267170606068</v>
      </c>
      <c r="I62" s="48">
        <v>0.125</v>
      </c>
      <c r="J62" s="79"/>
    </row>
    <row r="63" spans="1:10" outlineLevel="1" x14ac:dyDescent="0.3">
      <c r="A63" s="78"/>
      <c r="B63" s="49" t="s">
        <v>83</v>
      </c>
      <c r="C63" s="50" t="s">
        <v>84</v>
      </c>
      <c r="D63" s="51">
        <v>3</v>
      </c>
      <c r="E63" s="52" t="s">
        <v>70</v>
      </c>
      <c r="F63" s="53">
        <v>3.2363221884498401</v>
      </c>
      <c r="G63" s="54">
        <v>0.92743881097014003</v>
      </c>
      <c r="H63" s="55">
        <f t="shared" si="3"/>
        <v>-0.25481162277718045</v>
      </c>
      <c r="I63" s="56">
        <v>0.125</v>
      </c>
      <c r="J63" s="79"/>
    </row>
    <row r="64" spans="1:10" ht="28.8" outlineLevel="1" x14ac:dyDescent="0.3">
      <c r="A64" s="76" t="s">
        <v>85</v>
      </c>
      <c r="B64" s="41" t="s">
        <v>86</v>
      </c>
      <c r="C64" s="42" t="s">
        <v>87</v>
      </c>
      <c r="D64" s="43">
        <v>0.375</v>
      </c>
      <c r="E64" s="44" t="s">
        <v>70</v>
      </c>
      <c r="F64" s="45">
        <v>0.39803250478010999</v>
      </c>
      <c r="G64" s="46">
        <v>6.7900175311370006E-2</v>
      </c>
      <c r="H64" s="47">
        <f>((D64-F64)/G64)*-1</f>
        <v>0.33921127117109451</v>
      </c>
      <c r="I64" s="48">
        <v>0.1</v>
      </c>
      <c r="J64" s="79"/>
    </row>
    <row r="65" spans="1:10" ht="28.8" outlineLevel="1" x14ac:dyDescent="0.3">
      <c r="A65" s="77"/>
      <c r="B65" s="41" t="s">
        <v>88</v>
      </c>
      <c r="C65" s="42" t="s">
        <v>89</v>
      </c>
      <c r="D65" s="43">
        <v>6.5000000000000002E-2</v>
      </c>
      <c r="E65" s="44" t="s">
        <v>70</v>
      </c>
      <c r="F65" s="45">
        <v>6.1015917341524797E-2</v>
      </c>
      <c r="G65" s="46">
        <v>5.5787566176196998E-2</v>
      </c>
      <c r="H65" s="47">
        <f>((D65-F65)/G65)*-1</f>
        <v>-7.1415244140460493E-2</v>
      </c>
      <c r="I65" s="48">
        <v>0.1</v>
      </c>
      <c r="J65" s="79"/>
    </row>
    <row r="66" spans="1:10" ht="57.6" outlineLevel="1" x14ac:dyDescent="0.3">
      <c r="A66" s="77"/>
      <c r="B66" s="41" t="s">
        <v>90</v>
      </c>
      <c r="C66" s="42" t="s">
        <v>91</v>
      </c>
      <c r="D66" s="43">
        <v>3.1E-2</v>
      </c>
      <c r="E66" s="44" t="s">
        <v>70</v>
      </c>
      <c r="F66" s="45">
        <v>3.82521395655036E-2</v>
      </c>
      <c r="G66" s="46">
        <v>1.8742981656109901E-2</v>
      </c>
      <c r="H66" s="47">
        <f>((D66-F66)/G66)*-1</f>
        <v>0.38692560759880607</v>
      </c>
      <c r="I66" s="48">
        <v>0.1</v>
      </c>
      <c r="J66" s="79"/>
    </row>
    <row r="67" spans="1:10" ht="57.6" outlineLevel="1" x14ac:dyDescent="0.3">
      <c r="A67" s="77"/>
      <c r="B67" s="41" t="s">
        <v>92</v>
      </c>
      <c r="C67" s="42" t="s">
        <v>93</v>
      </c>
      <c r="D67" s="43" t="s">
        <v>94</v>
      </c>
      <c r="E67" s="44" t="s">
        <v>70</v>
      </c>
      <c r="F67" s="45" t="s">
        <v>94</v>
      </c>
      <c r="G67" s="46" t="s">
        <v>94</v>
      </c>
      <c r="H67" s="47" t="s">
        <v>15</v>
      </c>
      <c r="I67" s="48">
        <v>0</v>
      </c>
      <c r="J67" s="79"/>
    </row>
    <row r="68" spans="1:10" ht="43.2" outlineLevel="1" x14ac:dyDescent="0.3">
      <c r="A68" s="77"/>
      <c r="B68" s="41" t="s">
        <v>95</v>
      </c>
      <c r="C68" s="42" t="s">
        <v>96</v>
      </c>
      <c r="D68" s="43" t="s">
        <v>15</v>
      </c>
      <c r="E68" s="44" t="s">
        <v>70</v>
      </c>
      <c r="F68" s="45">
        <v>81.048543689320297</v>
      </c>
      <c r="G68" s="46">
        <v>74.483499770448802</v>
      </c>
      <c r="H68" s="47" t="s">
        <v>15</v>
      </c>
      <c r="I68" s="48">
        <v>0</v>
      </c>
      <c r="J68" s="79"/>
    </row>
    <row r="69" spans="1:10" ht="43.2" outlineLevel="1" x14ac:dyDescent="0.3">
      <c r="A69" s="77"/>
      <c r="B69" s="41" t="s">
        <v>97</v>
      </c>
      <c r="C69" s="42" t="s">
        <v>98</v>
      </c>
      <c r="D69" s="43">
        <v>134</v>
      </c>
      <c r="E69" s="44" t="s">
        <v>70</v>
      </c>
      <c r="F69" s="45">
        <v>143.078313253012</v>
      </c>
      <c r="G69" s="46">
        <v>44.039951637829702</v>
      </c>
      <c r="H69" s="47">
        <f>((D69-F69)/G69)*-1</f>
        <v>0.20613812948000276</v>
      </c>
      <c r="I69" s="48">
        <v>0.1</v>
      </c>
      <c r="J69" s="79"/>
    </row>
    <row r="70" spans="1:10" ht="28.8" outlineLevel="1" x14ac:dyDescent="0.3">
      <c r="A70" s="77"/>
      <c r="B70" s="41" t="s">
        <v>99</v>
      </c>
      <c r="C70" s="42" t="s">
        <v>100</v>
      </c>
      <c r="D70" s="43">
        <v>0.99</v>
      </c>
      <c r="E70" s="44" t="s">
        <v>70</v>
      </c>
      <c r="F70" s="45">
        <v>0.89550972762645997</v>
      </c>
      <c r="G70" s="46">
        <v>0.11579599491949</v>
      </c>
      <c r="H70" s="47">
        <f t="shared" si="3"/>
        <v>0.81600639503323669</v>
      </c>
      <c r="I70" s="48">
        <v>0.1</v>
      </c>
      <c r="J70" s="79"/>
    </row>
    <row r="71" spans="1:10" ht="28.8" outlineLevel="1" x14ac:dyDescent="0.3">
      <c r="A71" s="77"/>
      <c r="B71" s="41" t="s">
        <v>101</v>
      </c>
      <c r="C71" s="42" t="s">
        <v>102</v>
      </c>
      <c r="D71" s="43">
        <v>0.01</v>
      </c>
      <c r="E71" s="44" t="s">
        <v>70</v>
      </c>
      <c r="F71" s="45">
        <v>1.38177424922332E-2</v>
      </c>
      <c r="G71" s="46">
        <v>1.8744941933190901E-2</v>
      </c>
      <c r="H71" s="47">
        <f>((D71-F71)/G71)*-1</f>
        <v>0.20366787509078804</v>
      </c>
      <c r="I71" s="48">
        <v>0.1</v>
      </c>
      <c r="J71" s="79"/>
    </row>
    <row r="72" spans="1:10" ht="100.8" outlineLevel="1" x14ac:dyDescent="0.3">
      <c r="A72" s="77"/>
      <c r="B72" s="41" t="s">
        <v>103</v>
      </c>
      <c r="C72" s="42" t="s">
        <v>104</v>
      </c>
      <c r="D72" s="43" t="s">
        <v>15</v>
      </c>
      <c r="E72" s="44" t="s">
        <v>70</v>
      </c>
      <c r="F72" s="45">
        <v>0.75888888888887995</v>
      </c>
      <c r="G72" s="46">
        <v>0.18573414641597999</v>
      </c>
      <c r="H72" s="47" t="s">
        <v>15</v>
      </c>
      <c r="I72" s="48">
        <v>0</v>
      </c>
      <c r="J72" s="79"/>
    </row>
    <row r="73" spans="1:10" ht="72" outlineLevel="1" x14ac:dyDescent="0.3">
      <c r="A73" s="77"/>
      <c r="B73" s="41" t="s">
        <v>105</v>
      </c>
      <c r="C73" s="42" t="s">
        <v>106</v>
      </c>
      <c r="D73" s="43">
        <v>0.8</v>
      </c>
      <c r="E73" s="44" t="s">
        <v>70</v>
      </c>
      <c r="F73" s="45">
        <v>0.89836252189141996</v>
      </c>
      <c r="G73" s="46">
        <v>0.16487093378125001</v>
      </c>
      <c r="H73" s="47">
        <f t="shared" si="3"/>
        <v>-0.59660317095023463</v>
      </c>
      <c r="I73" s="48">
        <v>0.1</v>
      </c>
      <c r="J73" s="79"/>
    </row>
    <row r="74" spans="1:10" ht="28.8" outlineLevel="1" x14ac:dyDescent="0.3">
      <c r="A74" s="77"/>
      <c r="B74" s="41" t="s">
        <v>107</v>
      </c>
      <c r="C74" s="42" t="s">
        <v>108</v>
      </c>
      <c r="D74" s="43">
        <v>0.87</v>
      </c>
      <c r="E74" s="44" t="s">
        <v>70</v>
      </c>
      <c r="F74" s="45">
        <v>0.90298882681563997</v>
      </c>
      <c r="G74" s="46">
        <v>0.14068465908391001</v>
      </c>
      <c r="H74" s="47">
        <f t="shared" si="3"/>
        <v>-0.23448773327846714</v>
      </c>
      <c r="I74" s="48">
        <v>0.1</v>
      </c>
      <c r="J74" s="79"/>
    </row>
    <row r="75" spans="1:10" ht="86.4" outlineLevel="1" x14ac:dyDescent="0.3">
      <c r="A75" s="77"/>
      <c r="B75" s="41" t="s">
        <v>109</v>
      </c>
      <c r="C75" s="42" t="s">
        <v>110</v>
      </c>
      <c r="D75" s="43">
        <v>0</v>
      </c>
      <c r="E75" s="44" t="s">
        <v>70</v>
      </c>
      <c r="F75" s="45">
        <v>2.0082644628099101E-2</v>
      </c>
      <c r="G75" s="46">
        <v>4.5417892898473103E-2</v>
      </c>
      <c r="H75" s="47">
        <f>((D75-F75)/G75)*-1</f>
        <v>0.44217473216980208</v>
      </c>
      <c r="I75" s="48">
        <v>0.1</v>
      </c>
      <c r="J75" s="79"/>
    </row>
    <row r="76" spans="1:10" ht="28.8" outlineLevel="1" x14ac:dyDescent="0.3">
      <c r="A76" s="78"/>
      <c r="B76" s="49" t="s">
        <v>111</v>
      </c>
      <c r="C76" s="50" t="s">
        <v>112</v>
      </c>
      <c r="D76" s="51">
        <v>0.52</v>
      </c>
      <c r="E76" s="52" t="s">
        <v>70</v>
      </c>
      <c r="F76" s="53">
        <v>0.59495991634714995</v>
      </c>
      <c r="G76" s="54">
        <v>0.17002288835005</v>
      </c>
      <c r="H76" s="55">
        <f t="shared" si="3"/>
        <v>-0.4408813253002703</v>
      </c>
      <c r="I76" s="56">
        <v>0.1</v>
      </c>
      <c r="J76" s="79"/>
    </row>
    <row r="77" spans="1:10" outlineLevel="1" x14ac:dyDescent="0.3">
      <c r="A77" s="59" t="s">
        <v>137</v>
      </c>
      <c r="B77" s="58"/>
      <c r="C77" s="58"/>
      <c r="D77" s="58"/>
      <c r="E77" s="58"/>
      <c r="F77" s="58"/>
      <c r="G77" s="58"/>
      <c r="H77" s="58"/>
      <c r="I77" s="58"/>
      <c r="J77" s="63"/>
    </row>
    <row r="78" spans="1:10" outlineLevel="1" x14ac:dyDescent="0.3">
      <c r="A78" s="71" t="s">
        <v>139</v>
      </c>
      <c r="B78" s="71"/>
      <c r="C78" s="71"/>
      <c r="D78" s="71"/>
      <c r="E78" s="71"/>
      <c r="F78" s="71"/>
      <c r="G78" s="71"/>
      <c r="H78" s="71"/>
      <c r="I78" s="71"/>
      <c r="J78" s="63"/>
    </row>
    <row r="79" spans="1:10" s="58" customFormat="1" x14ac:dyDescent="0.3"/>
    <row r="80" spans="1:10" s="58" customFormat="1" x14ac:dyDescent="0.3"/>
    <row r="81" s="58" customFormat="1" x14ac:dyDescent="0.3"/>
    <row r="82" s="58" customFormat="1" x14ac:dyDescent="0.3"/>
    <row r="83" s="58" customFormat="1" x14ac:dyDescent="0.3"/>
    <row r="84" s="58" customFormat="1" x14ac:dyDescent="0.3"/>
    <row r="85" s="58" customFormat="1" x14ac:dyDescent="0.3"/>
    <row r="86" s="58" customFormat="1" x14ac:dyDescent="0.3"/>
    <row r="87" s="58" customFormat="1" x14ac:dyDescent="0.3"/>
    <row r="88" s="58" customFormat="1" x14ac:dyDescent="0.3"/>
    <row r="89" s="58" customFormat="1" x14ac:dyDescent="0.3"/>
    <row r="90" s="58" customFormat="1" x14ac:dyDescent="0.3"/>
    <row r="91" s="58" customFormat="1" x14ac:dyDescent="0.3"/>
    <row r="92" s="58" customFormat="1" x14ac:dyDescent="0.3"/>
    <row r="93" s="58" customFormat="1" x14ac:dyDescent="0.3"/>
    <row r="94" s="58" customFormat="1" x14ac:dyDescent="0.3"/>
    <row r="95" s="58" customFormat="1" x14ac:dyDescent="0.3"/>
    <row r="96" s="58" customFormat="1" x14ac:dyDescent="0.3"/>
    <row r="97" s="58" customFormat="1" x14ac:dyDescent="0.3"/>
    <row r="98" s="58" customFormat="1" x14ac:dyDescent="0.3"/>
    <row r="99" s="58" customFormat="1" x14ac:dyDescent="0.3"/>
    <row r="100" s="58" customFormat="1" x14ac:dyDescent="0.3"/>
    <row r="101" s="58" customFormat="1" x14ac:dyDescent="0.3"/>
    <row r="102" s="58" customFormat="1" x14ac:dyDescent="0.3"/>
    <row r="103" s="58" customFormat="1" x14ac:dyDescent="0.3"/>
    <row r="104" s="58" customFormat="1" x14ac:dyDescent="0.3"/>
    <row r="105" s="58" customFormat="1" x14ac:dyDescent="0.3"/>
    <row r="106" s="58" customFormat="1" x14ac:dyDescent="0.3"/>
    <row r="107" s="58" customFormat="1" x14ac:dyDescent="0.3"/>
    <row r="108" s="58" customFormat="1" x14ac:dyDescent="0.3"/>
    <row r="109" s="58" customFormat="1" x14ac:dyDescent="0.3"/>
    <row r="110" s="58" customFormat="1" x14ac:dyDescent="0.3"/>
    <row r="111" s="58" customFormat="1" x14ac:dyDescent="0.3"/>
    <row r="112" s="58" customFormat="1" x14ac:dyDescent="0.3"/>
    <row r="113" s="58" customFormat="1" x14ac:dyDescent="0.3"/>
    <row r="114" s="58" customFormat="1" x14ac:dyDescent="0.3"/>
    <row r="115" s="58" customFormat="1" x14ac:dyDescent="0.3"/>
    <row r="116" s="58" customFormat="1" x14ac:dyDescent="0.3"/>
    <row r="117" s="58" customFormat="1" x14ac:dyDescent="0.3"/>
    <row r="118" s="58" customFormat="1" x14ac:dyDescent="0.3"/>
    <row r="119" s="58" customFormat="1" x14ac:dyDescent="0.3"/>
    <row r="120" s="58" customFormat="1" x14ac:dyDescent="0.3"/>
    <row r="121" s="58" customFormat="1" x14ac:dyDescent="0.3"/>
    <row r="122" s="58" customFormat="1" x14ac:dyDescent="0.3"/>
    <row r="123" s="58" customFormat="1" x14ac:dyDescent="0.3"/>
    <row r="124" s="58" customFormat="1" x14ac:dyDescent="0.3"/>
    <row r="125" s="58" customFormat="1" x14ac:dyDescent="0.3"/>
    <row r="126" s="58" customFormat="1" x14ac:dyDescent="0.3"/>
    <row r="127" s="58" customFormat="1" x14ac:dyDescent="0.3"/>
    <row r="128" s="58" customFormat="1" x14ac:dyDescent="0.3"/>
    <row r="129" s="58" customFormat="1" x14ac:dyDescent="0.3"/>
    <row r="130" s="58" customFormat="1" x14ac:dyDescent="0.3"/>
    <row r="131" s="58" customFormat="1" x14ac:dyDescent="0.3"/>
    <row r="132" s="58" customFormat="1" x14ac:dyDescent="0.3"/>
    <row r="133" s="58" customFormat="1" x14ac:dyDescent="0.3"/>
    <row r="134" s="58" customFormat="1" x14ac:dyDescent="0.3"/>
    <row r="135" s="58" customFormat="1" x14ac:dyDescent="0.3"/>
    <row r="136" s="58" customFormat="1" x14ac:dyDescent="0.3"/>
    <row r="137" s="58" customFormat="1" x14ac:dyDescent="0.3"/>
    <row r="138" s="58" customFormat="1" x14ac:dyDescent="0.3"/>
    <row r="139" s="58" customFormat="1" x14ac:dyDescent="0.3"/>
    <row r="140" s="58" customFormat="1" x14ac:dyDescent="0.3"/>
    <row r="141" s="58" customFormat="1" x14ac:dyDescent="0.3"/>
    <row r="142" s="58" customFormat="1" x14ac:dyDescent="0.3"/>
    <row r="143" s="58" customFormat="1" x14ac:dyDescent="0.3"/>
    <row r="144" s="58" customFormat="1" x14ac:dyDescent="0.3"/>
    <row r="145" s="58" customFormat="1" x14ac:dyDescent="0.3"/>
    <row r="146" s="58" customFormat="1" x14ac:dyDescent="0.3"/>
    <row r="147" s="58" customFormat="1" x14ac:dyDescent="0.3"/>
    <row r="148" s="58" customFormat="1" x14ac:dyDescent="0.3"/>
    <row r="149" s="58" customFormat="1" x14ac:dyDescent="0.3"/>
    <row r="150" s="58" customFormat="1" x14ac:dyDescent="0.3"/>
    <row r="151" s="58" customFormat="1" x14ac:dyDescent="0.3"/>
    <row r="152" s="58" customFormat="1" x14ac:dyDescent="0.3"/>
    <row r="153" s="58" customFormat="1" x14ac:dyDescent="0.3"/>
    <row r="154" s="58" customFormat="1" x14ac:dyDescent="0.3"/>
    <row r="155" s="58" customFormat="1" x14ac:dyDescent="0.3"/>
    <row r="156" s="58" customFormat="1" x14ac:dyDescent="0.3"/>
    <row r="157" s="58" customFormat="1" x14ac:dyDescent="0.3"/>
    <row r="158" s="58" customFormat="1" x14ac:dyDescent="0.3"/>
    <row r="159" s="58" customFormat="1" x14ac:dyDescent="0.3"/>
    <row r="160" s="58" customFormat="1" x14ac:dyDescent="0.3"/>
    <row r="161" s="58" customFormat="1" x14ac:dyDescent="0.3"/>
    <row r="162" s="58" customFormat="1" x14ac:dyDescent="0.3"/>
    <row r="163" s="58" customFormat="1" x14ac:dyDescent="0.3"/>
    <row r="164" s="58" customFormat="1" x14ac:dyDescent="0.3"/>
    <row r="165" s="58" customFormat="1" x14ac:dyDescent="0.3"/>
    <row r="166" s="58" customFormat="1" x14ac:dyDescent="0.3"/>
    <row r="167" s="58" customFormat="1" x14ac:dyDescent="0.3"/>
    <row r="168" s="58" customFormat="1" x14ac:dyDescent="0.3"/>
    <row r="169" s="58" customFormat="1" x14ac:dyDescent="0.3"/>
    <row r="170" s="58" customFormat="1" x14ac:dyDescent="0.3"/>
    <row r="171" s="58" customFormat="1" x14ac:dyDescent="0.3"/>
    <row r="172" s="58" customFormat="1" x14ac:dyDescent="0.3"/>
    <row r="173" s="58" customFormat="1" x14ac:dyDescent="0.3"/>
    <row r="174" s="58" customFormat="1" x14ac:dyDescent="0.3"/>
    <row r="175" s="58" customFormat="1" x14ac:dyDescent="0.3"/>
    <row r="176" s="58" customFormat="1" x14ac:dyDescent="0.3"/>
    <row r="177" s="58" customFormat="1" x14ac:dyDescent="0.3"/>
    <row r="178" s="58" customFormat="1" x14ac:dyDescent="0.3"/>
    <row r="179" s="58" customFormat="1" x14ac:dyDescent="0.3"/>
    <row r="180" s="58" customFormat="1" x14ac:dyDescent="0.3"/>
    <row r="181" s="58" customFormat="1" x14ac:dyDescent="0.3"/>
    <row r="182" s="58" customFormat="1" x14ac:dyDescent="0.3"/>
    <row r="183" s="58" customFormat="1" x14ac:dyDescent="0.3"/>
    <row r="184" s="58" customFormat="1" x14ac:dyDescent="0.3"/>
    <row r="185" s="58" customFormat="1" x14ac:dyDescent="0.3"/>
    <row r="186" s="58" customFormat="1" x14ac:dyDescent="0.3"/>
    <row r="187" s="58" customFormat="1" x14ac:dyDescent="0.3"/>
    <row r="188" s="58" customFormat="1" x14ac:dyDescent="0.3"/>
    <row r="189" s="58" customFormat="1" x14ac:dyDescent="0.3"/>
    <row r="190" s="58" customFormat="1" x14ac:dyDescent="0.3"/>
    <row r="191" s="58" customFormat="1" x14ac:dyDescent="0.3"/>
    <row r="192" s="58" customFormat="1" x14ac:dyDescent="0.3"/>
    <row r="193" s="58" customFormat="1" x14ac:dyDescent="0.3"/>
    <row r="194" s="58" customFormat="1" x14ac:dyDescent="0.3"/>
    <row r="195" s="58" customFormat="1" x14ac:dyDescent="0.3"/>
    <row r="196" s="58" customFormat="1" x14ac:dyDescent="0.3"/>
    <row r="197" s="58" customFormat="1" x14ac:dyDescent="0.3"/>
    <row r="198" s="58" customFormat="1" x14ac:dyDescent="0.3"/>
    <row r="199" s="58" customFormat="1" x14ac:dyDescent="0.3"/>
    <row r="200" s="58" customFormat="1" x14ac:dyDescent="0.3"/>
    <row r="201" s="58" customFormat="1" x14ac:dyDescent="0.3"/>
    <row r="202" s="58" customFormat="1" x14ac:dyDescent="0.3"/>
    <row r="203" s="58" customFormat="1" x14ac:dyDescent="0.3"/>
    <row r="204" s="58" customFormat="1" x14ac:dyDescent="0.3"/>
    <row r="205" s="58" customFormat="1" x14ac:dyDescent="0.3"/>
    <row r="206" s="58" customFormat="1" x14ac:dyDescent="0.3"/>
    <row r="207" s="58" customFormat="1" x14ac:dyDescent="0.3"/>
    <row r="208" s="58" customFormat="1" x14ac:dyDescent="0.3"/>
    <row r="209" s="58" customFormat="1" x14ac:dyDescent="0.3"/>
    <row r="210" s="58" customFormat="1" x14ac:dyDescent="0.3"/>
    <row r="211" s="58" customFormat="1" x14ac:dyDescent="0.3"/>
    <row r="212" s="58" customFormat="1" x14ac:dyDescent="0.3"/>
    <row r="213" s="58" customFormat="1" x14ac:dyDescent="0.3"/>
    <row r="214" s="58" customFormat="1" x14ac:dyDescent="0.3"/>
    <row r="215" s="58" customFormat="1" x14ac:dyDescent="0.3"/>
    <row r="216" s="58" customFormat="1" x14ac:dyDescent="0.3"/>
    <row r="217" s="58" customFormat="1" x14ac:dyDescent="0.3"/>
    <row r="218" s="58" customFormat="1" x14ac:dyDescent="0.3"/>
    <row r="219" s="58" customFormat="1" x14ac:dyDescent="0.3"/>
    <row r="220" s="58" customFormat="1" x14ac:dyDescent="0.3"/>
    <row r="221" s="58" customFormat="1" x14ac:dyDescent="0.3"/>
    <row r="222" s="58" customFormat="1" x14ac:dyDescent="0.3"/>
    <row r="223" s="58" customFormat="1" x14ac:dyDescent="0.3"/>
    <row r="224" s="58" customFormat="1" x14ac:dyDescent="0.3"/>
    <row r="225" s="58" customFormat="1" x14ac:dyDescent="0.3"/>
    <row r="226" s="58" customFormat="1" x14ac:dyDescent="0.3"/>
    <row r="227" s="58" customFormat="1" x14ac:dyDescent="0.3"/>
    <row r="228" s="58" customFormat="1" x14ac:dyDescent="0.3"/>
    <row r="229" s="58" customFormat="1" x14ac:dyDescent="0.3"/>
    <row r="230" s="58" customFormat="1" x14ac:dyDescent="0.3"/>
    <row r="231" s="58" customFormat="1" x14ac:dyDescent="0.3"/>
    <row r="232" s="58" customFormat="1" x14ac:dyDescent="0.3"/>
    <row r="233" s="58" customFormat="1" x14ac:dyDescent="0.3"/>
    <row r="234" s="58" customFormat="1" x14ac:dyDescent="0.3"/>
    <row r="235" s="58" customFormat="1" x14ac:dyDescent="0.3"/>
    <row r="236" s="58" customFormat="1" x14ac:dyDescent="0.3"/>
    <row r="237" s="58" customFormat="1" x14ac:dyDescent="0.3"/>
    <row r="238" s="58" customFormat="1" x14ac:dyDescent="0.3"/>
    <row r="239" s="58" customFormat="1" x14ac:dyDescent="0.3"/>
    <row r="240" s="58" customFormat="1" x14ac:dyDescent="0.3"/>
    <row r="241" s="58" customFormat="1" x14ac:dyDescent="0.3"/>
    <row r="242" s="58" customFormat="1" x14ac:dyDescent="0.3"/>
    <row r="243" s="58" customFormat="1" x14ac:dyDescent="0.3"/>
    <row r="244" s="58" customFormat="1" x14ac:dyDescent="0.3"/>
    <row r="245" s="58" customFormat="1" x14ac:dyDescent="0.3"/>
    <row r="246" s="58" customFormat="1" x14ac:dyDescent="0.3"/>
    <row r="247" s="58" customFormat="1" x14ac:dyDescent="0.3"/>
    <row r="248" s="58" customFormat="1" x14ac:dyDescent="0.3"/>
    <row r="249" s="58" customFormat="1" x14ac:dyDescent="0.3"/>
    <row r="250" s="58" customFormat="1" x14ac:dyDescent="0.3"/>
    <row r="251" s="58" customFormat="1" x14ac:dyDescent="0.3"/>
    <row r="252" s="58" customFormat="1" x14ac:dyDescent="0.3"/>
    <row r="253" s="58" customFormat="1" x14ac:dyDescent="0.3"/>
    <row r="254" s="58" customFormat="1" x14ac:dyDescent="0.3"/>
    <row r="255" s="58" customFormat="1" x14ac:dyDescent="0.3"/>
    <row r="256" s="58" customFormat="1" x14ac:dyDescent="0.3"/>
    <row r="257" s="58" customFormat="1" x14ac:dyDescent="0.3"/>
    <row r="258" s="58" customFormat="1" x14ac:dyDescent="0.3"/>
    <row r="259" s="58" customFormat="1" x14ac:dyDescent="0.3"/>
    <row r="260" s="58" customFormat="1" x14ac:dyDescent="0.3"/>
    <row r="261" s="58" customFormat="1" x14ac:dyDescent="0.3"/>
    <row r="262" s="58" customFormat="1" x14ac:dyDescent="0.3"/>
    <row r="263" s="58" customFormat="1" x14ac:dyDescent="0.3"/>
    <row r="264" s="58" customFormat="1" x14ac:dyDescent="0.3"/>
    <row r="265" s="58" customFormat="1" x14ac:dyDescent="0.3"/>
  </sheetData>
  <mergeCells count="17">
    <mergeCell ref="A28:I28"/>
    <mergeCell ref="A2:J2"/>
    <mergeCell ref="A4:J4"/>
    <mergeCell ref="A8:D8"/>
    <mergeCell ref="A16:J16"/>
    <mergeCell ref="A24:J24"/>
    <mergeCell ref="A30:A36"/>
    <mergeCell ref="J30:J36"/>
    <mergeCell ref="A37:A47"/>
    <mergeCell ref="J37:J47"/>
    <mergeCell ref="A48:A55"/>
    <mergeCell ref="J48:J55"/>
    <mergeCell ref="A56:A63"/>
    <mergeCell ref="J56:J63"/>
    <mergeCell ref="A64:A76"/>
    <mergeCell ref="J64:J76"/>
    <mergeCell ref="A78:I7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641BDD092BE548A795209E0B295E78" ma:contentTypeVersion="4" ma:contentTypeDescription="Create a new document." ma:contentTypeScope="" ma:versionID="2425d2ee1d4dcc295ac0cbadcb08b8a6">
  <xsd:schema xmlns:xsd="http://www.w3.org/2001/XMLSchema" xmlns:xs="http://www.w3.org/2001/XMLSchema" xmlns:p="http://schemas.microsoft.com/office/2006/metadata/properties" xmlns:ns2="e11de594-a3b1-4008-a780-ca9741a96185" xmlns:ns3="93b2944e-2a71-41f0-bb35-6ef2c31de7bf" targetNamespace="http://schemas.microsoft.com/office/2006/metadata/properties" ma:root="true" ma:fieldsID="47b40dce0c5d53f594ff26f24b7ad1c1" ns2:_="" ns3:_="">
    <xsd:import namespace="e11de594-a3b1-4008-a780-ca9741a96185"/>
    <xsd:import namespace="93b2944e-2a71-41f0-bb35-6ef2c31de7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de594-a3b1-4008-a780-ca9741a961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2944e-2a71-41f0-bb35-6ef2c31de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75C4E4-2A2C-4893-B50E-CFB0CDE295D6}"/>
</file>

<file path=customXml/itemProps2.xml><?xml version="1.0" encoding="utf-8"?>
<ds:datastoreItem xmlns:ds="http://schemas.openxmlformats.org/officeDocument/2006/customXml" ds:itemID="{31B3C570-0175-4BCB-83E4-E7AFF33BC719}"/>
</file>

<file path=customXml/itemProps3.xml><?xml version="1.0" encoding="utf-8"?>
<ds:datastoreItem xmlns:ds="http://schemas.openxmlformats.org/officeDocument/2006/customXml" ds:itemID="{F1FEA52B-6763-437E-AD8E-7E5069AEB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 Rating Workbook -- Dynamic</vt:lpstr>
      <vt:lpstr>TEMPLATE-COPY</vt:lpstr>
    </vt:vector>
  </TitlesOfParts>
  <Company>Great Plains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Ruybal, Joseph W</dc:creator>
  <cp:lastModifiedBy>Amber Kavan</cp:lastModifiedBy>
  <cp:lastPrinted>2022-12-08T19:47:05Z</cp:lastPrinted>
  <dcterms:created xsi:type="dcterms:W3CDTF">2022-08-04T22:48:53Z</dcterms:created>
  <dcterms:modified xsi:type="dcterms:W3CDTF">2023-03-22T12:35:36Z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0x0101002F641BDD092BE548A795209E0B295E78</vt:lpwstr>
  </property>
</Properties>
</file>